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4400" windowHeight="12840" tabRatio="808" activeTab="0"/>
  </bookViews>
  <sheets>
    <sheet name="Naudas plūsma 1. gads" sheetId="1" r:id="rId1"/>
    <sheet name="Naudas plūsma 2. gads" sheetId="2" r:id="rId2"/>
    <sheet name="g" sheetId="3" state="hidden" r:id="rId3"/>
    <sheet name="R" sheetId="4" state="hidden" r:id="rId4"/>
  </sheets>
  <definedNames>
    <definedName name="_xlnm.Print_Area" localSheetId="0">'Naudas plūsma 1. gads'!$C$2:$S$87</definedName>
    <definedName name="_xlnm.Print_Area" localSheetId="1">'Naudas plūsma 2. gads'!$B$2:$R$86</definedName>
    <definedName name="_xlnm.Print_Area" localSheetId="3">'R'!$A$2:$N$19</definedName>
  </definedNames>
  <calcPr fullCalcOnLoad="1"/>
</workbook>
</file>

<file path=xl/sharedStrings.xml><?xml version="1.0" encoding="utf-8"?>
<sst xmlns="http://schemas.openxmlformats.org/spreadsheetml/2006/main" count="304" uniqueCount="154">
  <si>
    <t>Citu aizdevumu procenti</t>
  </si>
  <si>
    <t>Kopā</t>
  </si>
  <si>
    <t>Ārkārtas ieņēmumi</t>
  </si>
  <si>
    <t>Kopējie ieņēmumi</t>
  </si>
  <si>
    <t>Gaidāmie maksājumi</t>
  </si>
  <si>
    <t>Izejmateriāli</t>
  </si>
  <si>
    <t>Palīgmateriāli</t>
  </si>
  <si>
    <t>Realizācijas izmaksas</t>
  </si>
  <si>
    <t>Tehnikas remonts</t>
  </si>
  <si>
    <t>Apdrošināšana</t>
  </si>
  <si>
    <t>Citu aizdevumu pamatsummas</t>
  </si>
  <si>
    <t>Kopējie izdevumi</t>
  </si>
  <si>
    <t>Beigu bilance</t>
  </si>
  <si>
    <t>Saņemtais PVN</t>
  </si>
  <si>
    <t>PVN likme</t>
  </si>
  <si>
    <t>jan</t>
  </si>
  <si>
    <t>feb</t>
  </si>
  <si>
    <t>mar</t>
  </si>
  <si>
    <t>apr</t>
  </si>
  <si>
    <t>mai</t>
  </si>
  <si>
    <t>jūn</t>
  </si>
  <si>
    <t>jūl</t>
  </si>
  <si>
    <t>aug</t>
  </si>
  <si>
    <t>sep</t>
  </si>
  <si>
    <t>okt</t>
  </si>
  <si>
    <t>nov</t>
  </si>
  <si>
    <t>dec</t>
  </si>
  <si>
    <t>PVN priekšnodoklis</t>
  </si>
  <si>
    <t>Aizdevuma izlietojums</t>
  </si>
  <si>
    <t xml:space="preserve"> </t>
  </si>
  <si>
    <t>Līzingu maksājumi: pamatsumma</t>
  </si>
  <si>
    <t>Līzingu maksājumi: procenti</t>
  </si>
  <si>
    <t>% summa</t>
  </si>
  <si>
    <t>Maksājumu grafiks</t>
  </si>
  <si>
    <t>LINEĀRS</t>
  </si>
  <si>
    <t>Aizdevuma kopsumma :</t>
  </si>
  <si>
    <t>Aizdevuma gala atmaksāšanas termiņš:</t>
  </si>
  <si>
    <t>mēneši</t>
  </si>
  <si>
    <t>Izsniegtā aizdevuma % mēnesī :</t>
  </si>
  <si>
    <t>Cik mēnešus nemaksā pamatsummu:</t>
  </si>
  <si>
    <t>INV LINEĀRS</t>
  </si>
  <si>
    <t>INV ANUITĀRS</t>
  </si>
  <si>
    <t>AL LINEĀRS</t>
  </si>
  <si>
    <t>AL ANUITĀRS</t>
  </si>
  <si>
    <t>Aizdevuma kop-</t>
  </si>
  <si>
    <t>kārtas</t>
  </si>
  <si>
    <t>pamats. daļa</t>
  </si>
  <si>
    <t>summas atlikums</t>
  </si>
  <si>
    <t>numurs</t>
  </si>
  <si>
    <t>AIZŅĒMĒJS</t>
  </si>
  <si>
    <t>___________________________</t>
  </si>
  <si>
    <t>ANUITĀRS</t>
  </si>
  <si>
    <t>reizi mēnesī</t>
  </si>
  <si>
    <t>reizi ceturksnī</t>
  </si>
  <si>
    <t>MĒNEŠI NAUDAS PLŪSMĀ</t>
  </si>
  <si>
    <t>NEREGULĀRS</t>
  </si>
  <si>
    <t>INV NOBĪDE</t>
  </si>
  <si>
    <t>AL NOBĪDE</t>
  </si>
  <si>
    <t>Perioda bilance</t>
  </si>
  <si>
    <t>Ar pamatdarbību nesaistīto aizdevumu pamatsummas un procenti</t>
  </si>
  <si>
    <t>Finanšu rādītāju minimālās vērtības pa nozarēm</t>
  </si>
  <si>
    <t>Nozare</t>
  </si>
  <si>
    <t xml:space="preserve">Koriģēts Faktiskā pašu kapitāla īpatsvars </t>
  </si>
  <si>
    <t>Prognozētā pamatdarbības apgrozījuma rentabilitāte</t>
  </si>
  <si>
    <t>Koriģētais procentu seguma koeficients (tikai veicot saīsinātajo aizņēmēja kredītspējas noteikšanu)</t>
  </si>
  <si>
    <t>Investīciju analīze</t>
  </si>
  <si>
    <t>Nodrošinājums</t>
  </si>
  <si>
    <t>Līdzdalība</t>
  </si>
  <si>
    <t>IRR</t>
  </si>
  <si>
    <t>Jūtīguma analīze</t>
  </si>
  <si>
    <t>Lauksaimniecība</t>
  </si>
  <si>
    <t>&lt;25%</t>
  </si>
  <si>
    <t>-</t>
  </si>
  <si>
    <t>Zvejniecība</t>
  </si>
  <si>
    <t>&lt;17%</t>
  </si>
  <si>
    <t>Iztur 8% svārstību amplitūdu</t>
  </si>
  <si>
    <t>&lt;60%</t>
  </si>
  <si>
    <t>Pakalpojumi, viesnīcas</t>
  </si>
  <si>
    <t>&lt;75%</t>
  </si>
  <si>
    <t>&gt;0</t>
  </si>
  <si>
    <t>Ieguves rūpniecība</t>
  </si>
  <si>
    <t xml:space="preserve">Operācijas ar NĪ  </t>
  </si>
  <si>
    <t>Būvniecība</t>
  </si>
  <si>
    <t>Tirdzniecība</t>
  </si>
  <si>
    <t>Transports</t>
  </si>
  <si>
    <t>Rūpniecība</t>
  </si>
  <si>
    <t>Enerģētika</t>
  </si>
  <si>
    <t>&gt;10%</t>
  </si>
  <si>
    <t>Izglītība, veselība, sports</t>
  </si>
  <si>
    <t>3)</t>
  </si>
  <si>
    <t>5)</t>
  </si>
  <si>
    <t>7)</t>
  </si>
  <si>
    <t>&gt;5%</t>
  </si>
  <si>
    <t>&gt;0%</t>
  </si>
  <si>
    <t>&gt;3%</t>
  </si>
  <si>
    <t>Pieredzējis uzņēmums</t>
  </si>
  <si>
    <t>Jauns uzņēmums (0-3 gadi)</t>
  </si>
  <si>
    <t>Pieredzējis mazs uzņēmums</t>
  </si>
  <si>
    <t>Jauns mazs uzņēmums</t>
  </si>
  <si>
    <t>lūkapi jauniem/veciem</t>
  </si>
  <si>
    <r>
      <t xml:space="preserve">Saistību slogs </t>
    </r>
    <r>
      <rPr>
        <sz val="9"/>
        <rFont val="Times New Roman"/>
        <family val="1"/>
      </rPr>
      <t xml:space="preserve">(kopējās finanšu saistības/EBITDA)
</t>
    </r>
    <r>
      <rPr>
        <i/>
        <sz val="9"/>
        <rFont val="Times New Roman"/>
        <family val="1"/>
      </rPr>
      <t>jābūt mazākam par...</t>
    </r>
  </si>
  <si>
    <r>
      <t xml:space="preserve">Saistību seguma koeficients
</t>
    </r>
    <r>
      <rPr>
        <i/>
        <sz val="9"/>
        <rFont val="Times New Roman"/>
        <family val="1"/>
      </rPr>
      <t>jābūt lielākam par</t>
    </r>
  </si>
  <si>
    <t>$H$35</t>
  </si>
  <si>
    <t>Mainīgās izmaksas</t>
  </si>
  <si>
    <t>Mikrouzņēmuma nodokļa maksātājs</t>
  </si>
  <si>
    <t>Mikrouzņēmuma nodoklis</t>
  </si>
  <si>
    <t>IF((F44-F45-F46-F47*2)&gt;0;(F44-F45-F46-F47*2)*0.15;0)</t>
  </si>
  <si>
    <t>UIN maksātājs</t>
  </si>
  <si>
    <t>Pārējie nodokļa maksātāji</t>
  </si>
  <si>
    <t>Formula Mikrouzņēmuma nodoklim</t>
  </si>
  <si>
    <t>Koriģētā kopējā likviditāte</t>
  </si>
  <si>
    <t>Formula Ienākumu nodoklim</t>
  </si>
  <si>
    <t>Pārtikas rūpniecība</t>
  </si>
  <si>
    <t>Uzņēmuma ienākumu nodoklis (UIN)</t>
  </si>
  <si>
    <t>netiek izmantots</t>
  </si>
  <si>
    <t>$A$32</t>
  </si>
  <si>
    <t>Aizņēmēja vārdā:</t>
  </si>
  <si>
    <t>EUR</t>
  </si>
  <si>
    <t>LVL</t>
  </si>
  <si>
    <t>Naudas plūsmas sākuma mēnesis</t>
  </si>
  <si>
    <t>Pamatdarbības</t>
  </si>
  <si>
    <t>Citi ieņēmumi</t>
  </si>
  <si>
    <t>Fiksētās izmaksas</t>
  </si>
  <si>
    <t>Ienākuma nodoklis / Mikrouzņēmuma nodoklis</t>
  </si>
  <si>
    <t>Maksājamais Pievienotās vērtības nodoklis</t>
  </si>
  <si>
    <t>Bilance perioda sakuma</t>
  </si>
  <si>
    <t>Ražošanā strādājošo darba alga un sociālais nodoklis</t>
  </si>
  <si>
    <t>Kopā ieņēmumi</t>
  </si>
  <si>
    <t>Ieņēmumi no krājumu pārdošanas</t>
  </si>
  <si>
    <t>Ieņēmumi, kas saņemti no debitoru parādu atgūšanas</t>
  </si>
  <si>
    <t>Aizņēmēja nosaukums / Vārds, uzvārds</t>
  </si>
  <si>
    <t>Pastāvīgi strādājošo algas un sociālais nodoklis</t>
  </si>
  <si>
    <t>Transporta izmaksas (degviela u.c.)</t>
  </si>
  <si>
    <t>Nodokļi un nodevas</t>
  </si>
  <si>
    <t>Ēku un ceļu remonts</t>
  </si>
  <si>
    <t>Nomas maksa par ēkām, zemi</t>
  </si>
  <si>
    <t>cits</t>
  </si>
  <si>
    <t>Energoresursi</t>
  </si>
  <si>
    <t xml:space="preserve">Transporta izmaksas </t>
  </si>
  <si>
    <t>(Vārds, uzvārds)</t>
  </si>
  <si>
    <t>(Datums)</t>
  </si>
  <si>
    <t>Reģistrācijas Nr. / personas kods</t>
  </si>
  <si>
    <t>Ieņēmumi, EUR</t>
  </si>
  <si>
    <t>Izdevumi, EUR</t>
  </si>
  <si>
    <t>Saņemtie īstermiņa aizdevumi</t>
  </si>
  <si>
    <t>Saņemtie ilgtermiņa aizdevumi</t>
  </si>
  <si>
    <t>Pieprasītā aizdevuma procenti</t>
  </si>
  <si>
    <t>Pieprasītā aizdevuma pamatsumma</t>
  </si>
  <si>
    <t>Esošo aizdevumu procenti</t>
  </si>
  <si>
    <t>Esošo aizdevumu pamatsumma</t>
  </si>
  <si>
    <t>(Paraksts)</t>
  </si>
  <si>
    <t>Naudas plūsmas formu veidojusi VAS Latvijas Attīstības finanšu institūcija Altum.</t>
  </si>
  <si>
    <t>Naudas plūsma 1. gadam</t>
  </si>
  <si>
    <t>Naudas plūsma 2.gadam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</si>
</sst>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"/>
    <numFmt numFmtId="188" formatCode="0.0%"/>
    <numFmt numFmtId="189" formatCode="0.000000"/>
    <numFmt numFmtId="190" formatCode="0.00000"/>
    <numFmt numFmtId="191" formatCode="0.0000"/>
    <numFmt numFmtId="192" formatCode="0.000"/>
    <numFmt numFmtId="193" formatCode="&quot;Uz &quot;dd\.mm\.yyyy\."/>
    <numFmt numFmtId="194" formatCode="dd\.mm\.yyyy"/>
    <numFmt numFmtId="195" formatCode="#,##0.000"/>
    <numFmt numFmtId="196" formatCode="0.000%"/>
    <numFmt numFmtId="197" formatCode="#,##0.000000000000"/>
    <numFmt numFmtId="198" formatCode="0.0000000000"/>
    <numFmt numFmtId="199" formatCode="0.000000000"/>
    <numFmt numFmtId="200" formatCode="0.00000000"/>
    <numFmt numFmtId="201" formatCode="0.0000000"/>
    <numFmt numFmtId="202" formatCode="\&lt;"/>
    <numFmt numFmtId="203" formatCode="\&lt;#"/>
    <numFmt numFmtId="204" formatCode="\&lt;#,###"/>
    <numFmt numFmtId="205" formatCode="\&gt;#,###"/>
    <numFmt numFmtId="206" formatCode="\&gt;#"/>
    <numFmt numFmtId="207" formatCode="\&gt;\%"/>
    <numFmt numFmtId="208" formatCode="\&gt;#%"/>
    <numFmt numFmtId="209" formatCode="#,##0\ _L_s"/>
    <numFmt numFmtId="210" formatCode="[$-426]dddd\,\ yyyy&quot;. gada &quot;d\.\ mmmm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[$-F800]dddd\,\ mmmm\ dd\,\ yyyy"/>
    <numFmt numFmtId="216" formatCode="\&gt;#.#"/>
    <numFmt numFmtId="217" formatCode="\&gt;0.0"/>
  </numFmts>
  <fonts count="81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9"/>
      <name val="Ottawa"/>
      <family val="0"/>
    </font>
    <font>
      <i/>
      <sz val="10"/>
      <name val="Tahoma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sz val="8"/>
      <color indexed="17"/>
      <name val="Arial"/>
      <family val="2"/>
    </font>
    <font>
      <sz val="8"/>
      <color indexed="23"/>
      <name val="Arial"/>
      <family val="2"/>
    </font>
    <font>
      <sz val="6"/>
      <name val="Arial"/>
      <family val="2"/>
    </font>
    <font>
      <sz val="8"/>
      <color indexed="52"/>
      <name val="Arial"/>
      <family val="2"/>
    </font>
    <font>
      <sz val="10"/>
      <color indexed="23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23"/>
      <name val="Arial"/>
      <family val="2"/>
    </font>
    <font>
      <b/>
      <sz val="18"/>
      <color indexed="56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8"/>
      <color indexed="56"/>
      <name val="Tahoma"/>
      <family val="2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sz val="7"/>
      <color indexed="23"/>
      <name val="Tahoma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0" tint="-0.4999699890613556"/>
      <name val="Arial"/>
      <family val="2"/>
    </font>
    <font>
      <b/>
      <sz val="18"/>
      <color rgb="FF003B85"/>
      <name val="Arial"/>
      <family val="2"/>
    </font>
    <font>
      <sz val="8"/>
      <color rgb="FF003B85"/>
      <name val="Arial"/>
      <family val="2"/>
    </font>
    <font>
      <b/>
      <sz val="8"/>
      <color rgb="FF003B85"/>
      <name val="Arial"/>
      <family val="2"/>
    </font>
    <font>
      <sz val="8"/>
      <color rgb="FF003B85"/>
      <name val="Tahoma"/>
      <family val="2"/>
    </font>
    <font>
      <b/>
      <sz val="12"/>
      <color rgb="FF003B85"/>
      <name val="Arial"/>
      <family val="2"/>
    </font>
    <font>
      <sz val="10"/>
      <color rgb="FF003B85"/>
      <name val="Arial"/>
      <family val="2"/>
    </font>
    <font>
      <b/>
      <sz val="8"/>
      <color theme="1"/>
      <name val="Arial"/>
      <family val="2"/>
    </font>
    <font>
      <sz val="7"/>
      <color theme="0" tint="-0.4999699890613556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8"/>
      </left>
      <right style="thin"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 style="thin">
        <color indexed="63"/>
      </right>
      <top style="hair">
        <color indexed="8"/>
      </top>
      <bottom style="thin"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00ACC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theme="1" tint="0.14996999502182007"/>
      </left>
      <right>
        <color indexed="63"/>
      </right>
      <top style="thin">
        <color theme="1" tint="0.14996999502182007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1" tint="0.14996999502182007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1" tint="0.14996999502182007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0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15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3" borderId="0" applyNumberFormat="0" applyBorder="0" applyAlignment="0" applyProtection="0"/>
    <xf numFmtId="0" fontId="62" fillId="24" borderId="1" applyNumberFormat="0" applyAlignment="0" applyProtection="0"/>
    <xf numFmtId="0" fontId="63" fillId="25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19" fillId="0" borderId="3" applyNumberFormat="0" applyFill="0" applyAlignment="0" applyProtection="0"/>
    <xf numFmtId="0" fontId="43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6" fillId="27" borderId="1" applyNumberFormat="0" applyAlignment="0" applyProtection="0"/>
    <xf numFmtId="0" fontId="67" fillId="0" borderId="6" applyNumberFormat="0" applyFill="0" applyAlignment="0" applyProtection="0"/>
    <xf numFmtId="0" fontId="68" fillId="28" borderId="0" applyNumberFormat="0" applyBorder="0" applyAlignment="0" applyProtection="0"/>
    <xf numFmtId="2" fontId="11" fillId="0" borderId="0" applyFont="0" applyAlignment="0"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69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2" fillId="0" borderId="0" xfId="58" applyFont="1" applyProtection="1">
      <alignment/>
      <protection locked="0"/>
    </xf>
    <xf numFmtId="0" fontId="12" fillId="30" borderId="0" xfId="58" applyFont="1" applyFill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" fillId="0" borderId="0" xfId="59" applyFont="1" applyBorder="1" applyProtection="1">
      <alignment/>
      <protection hidden="1"/>
    </xf>
    <xf numFmtId="0" fontId="7" fillId="0" borderId="0" xfId="59" applyFont="1" applyBorder="1" applyProtection="1">
      <alignment/>
      <protection hidden="1"/>
    </xf>
    <xf numFmtId="0" fontId="1" fillId="0" borderId="0" xfId="59" applyFont="1" applyBorder="1" applyAlignment="1" applyProtection="1">
      <alignment horizontal="right"/>
      <protection hidden="1"/>
    </xf>
    <xf numFmtId="0" fontId="12" fillId="0" borderId="0" xfId="58" applyFont="1" applyProtection="1">
      <alignment/>
      <protection hidden="1"/>
    </xf>
    <xf numFmtId="4" fontId="2" fillId="0" borderId="0" xfId="59" applyNumberFormat="1" applyFont="1" applyBorder="1" applyProtection="1">
      <alignment/>
      <protection hidden="1"/>
    </xf>
    <xf numFmtId="0" fontId="2" fillId="0" borderId="0" xfId="59" applyFont="1" applyBorder="1" applyProtection="1">
      <alignment/>
      <protection hidden="1"/>
    </xf>
    <xf numFmtId="1" fontId="2" fillId="0" borderId="0" xfId="59" applyNumberFormat="1" applyFont="1" applyBorder="1" applyProtection="1">
      <alignment/>
      <protection hidden="1"/>
    </xf>
    <xf numFmtId="0" fontId="2" fillId="0" borderId="0" xfId="59" applyFont="1" applyBorder="1" applyAlignment="1" applyProtection="1">
      <alignment horizontal="left"/>
      <protection hidden="1"/>
    </xf>
    <xf numFmtId="196" fontId="2" fillId="0" borderId="0" xfId="59" applyNumberFormat="1" applyFont="1" applyBorder="1" applyProtection="1">
      <alignment/>
      <protection hidden="1"/>
    </xf>
    <xf numFmtId="10" fontId="2" fillId="0" borderId="0" xfId="62" applyNumberFormat="1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horizontal="right"/>
      <protection hidden="1"/>
    </xf>
    <xf numFmtId="0" fontId="2" fillId="0" borderId="10" xfId="59" applyFont="1" applyFill="1" applyBorder="1" applyAlignment="1" applyProtection="1">
      <alignment horizontal="center"/>
      <protection hidden="1"/>
    </xf>
    <xf numFmtId="0" fontId="2" fillId="0" borderId="11" xfId="59" applyFont="1" applyFill="1" applyBorder="1" applyAlignment="1" applyProtection="1">
      <alignment horizontal="center"/>
      <protection hidden="1"/>
    </xf>
    <xf numFmtId="0" fontId="2" fillId="0" borderId="12" xfId="59" applyFont="1" applyFill="1" applyBorder="1" applyAlignment="1" applyProtection="1">
      <alignment horizontal="center"/>
      <protection hidden="1"/>
    </xf>
    <xf numFmtId="0" fontId="2" fillId="0" borderId="13" xfId="59" applyFont="1" applyFill="1" applyBorder="1" applyAlignment="1" applyProtection="1">
      <alignment horizontal="center"/>
      <protection hidden="1"/>
    </xf>
    <xf numFmtId="0" fontId="2" fillId="0" borderId="14" xfId="59" applyFont="1" applyFill="1" applyBorder="1" applyAlignment="1" applyProtection="1">
      <alignment horizontal="center"/>
      <protection hidden="1"/>
    </xf>
    <xf numFmtId="0" fontId="2" fillId="0" borderId="15" xfId="59" applyFont="1" applyFill="1" applyBorder="1" applyAlignment="1" applyProtection="1">
      <alignment horizontal="center"/>
      <protection hidden="1"/>
    </xf>
    <xf numFmtId="0" fontId="2" fillId="0" borderId="16" xfId="59" applyFont="1" applyFill="1" applyBorder="1" applyAlignment="1" applyProtection="1">
      <alignment horizontal="center"/>
      <protection hidden="1"/>
    </xf>
    <xf numFmtId="0" fontId="2" fillId="0" borderId="17" xfId="59" applyFont="1" applyFill="1" applyBorder="1" applyAlignment="1" applyProtection="1">
      <alignment horizontal="center"/>
      <protection hidden="1"/>
    </xf>
    <xf numFmtId="0" fontId="2" fillId="0" borderId="18" xfId="59" applyFont="1" applyFill="1" applyBorder="1" applyAlignment="1" applyProtection="1">
      <alignment horizontal="center"/>
      <protection hidden="1"/>
    </xf>
    <xf numFmtId="0" fontId="10" fillId="0" borderId="19" xfId="59" applyFont="1" applyBorder="1" applyAlignment="1" applyProtection="1">
      <alignment horizontal="center"/>
      <protection hidden="1"/>
    </xf>
    <xf numFmtId="2" fontId="1" fillId="0" borderId="19" xfId="57" applyFont="1" applyBorder="1" applyAlignment="1" applyProtection="1">
      <alignment horizontal="center"/>
      <protection hidden="1"/>
    </xf>
    <xf numFmtId="2" fontId="1" fillId="0" borderId="0" xfId="57" applyFont="1" applyAlignment="1" applyProtection="1">
      <alignment horizontal="center"/>
      <protection hidden="1"/>
    </xf>
    <xf numFmtId="4" fontId="1" fillId="0" borderId="19" xfId="59" applyNumberFormat="1" applyFont="1" applyBorder="1" applyAlignment="1" applyProtection="1">
      <alignment horizontal="center"/>
      <protection hidden="1"/>
    </xf>
    <xf numFmtId="0" fontId="10" fillId="0" borderId="20" xfId="59" applyFont="1" applyBorder="1" applyAlignment="1" applyProtection="1">
      <alignment horizontal="center"/>
      <protection hidden="1"/>
    </xf>
    <xf numFmtId="4" fontId="1" fillId="0" borderId="20" xfId="59" applyNumberFormat="1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0" fontId="2" fillId="31" borderId="13" xfId="59" applyFont="1" applyFill="1" applyBorder="1" applyAlignment="1" applyProtection="1">
      <alignment horizontal="center"/>
      <protection hidden="1"/>
    </xf>
    <xf numFmtId="177" fontId="2" fillId="31" borderId="13" xfId="42" applyFont="1" applyFill="1" applyBorder="1" applyAlignment="1" applyProtection="1">
      <alignment horizontal="center"/>
      <protection hidden="1"/>
    </xf>
    <xf numFmtId="177" fontId="2" fillId="31" borderId="21" xfId="42" applyFont="1" applyFill="1" applyBorder="1" applyAlignment="1" applyProtection="1">
      <alignment horizontal="center"/>
      <protection hidden="1"/>
    </xf>
    <xf numFmtId="0" fontId="1" fillId="0" borderId="0" xfId="59" applyFont="1" applyBorder="1" applyProtection="1">
      <alignment/>
      <protection locked="0"/>
    </xf>
    <xf numFmtId="4" fontId="0" fillId="0" borderId="0" xfId="0" applyNumberFormat="1" applyFill="1" applyAlignment="1" applyProtection="1">
      <alignment/>
      <protection hidden="1"/>
    </xf>
    <xf numFmtId="0" fontId="11" fillId="0" borderId="0" xfId="0" applyFont="1" applyBorder="1" applyAlignment="1">
      <alignment/>
    </xf>
    <xf numFmtId="0" fontId="15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9" fontId="18" fillId="0" borderId="19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9" fontId="18" fillId="0" borderId="20" xfId="0" applyNumberFormat="1" applyFont="1" applyBorder="1" applyAlignment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9" fontId="18" fillId="0" borderId="20" xfId="0" applyNumberFormat="1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9" fontId="18" fillId="0" borderId="25" xfId="0" applyNumberFormat="1" applyFon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49" fontId="18" fillId="0" borderId="30" xfId="0" applyNumberFormat="1" applyFont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 wrapText="1"/>
    </xf>
    <xf numFmtId="49" fontId="18" fillId="0" borderId="29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8" fillId="0" borderId="32" xfId="0" applyFont="1" applyFill="1" applyBorder="1" applyAlignment="1">
      <alignment horizontal="center" vertical="center" wrapText="1"/>
    </xf>
    <xf numFmtId="0" fontId="18" fillId="0" borderId="30" xfId="0" applyNumberFormat="1" applyFont="1" applyBorder="1" applyAlignment="1">
      <alignment horizontal="center" vertical="center" wrapText="1"/>
    </xf>
    <xf numFmtId="0" fontId="18" fillId="0" borderId="27" xfId="0" applyNumberFormat="1" applyFont="1" applyBorder="1" applyAlignment="1">
      <alignment horizontal="center" vertical="center" wrapText="1"/>
    </xf>
    <xf numFmtId="0" fontId="18" fillId="0" borderId="31" xfId="0" applyNumberFormat="1" applyFont="1" applyBorder="1" applyAlignment="1">
      <alignment horizontal="center" vertical="center" wrapText="1"/>
    </xf>
    <xf numFmtId="0" fontId="18" fillId="0" borderId="31" xfId="0" applyNumberFormat="1" applyFont="1" applyBorder="1" applyAlignment="1">
      <alignment horizontal="center" vertical="center" wrapText="1"/>
    </xf>
    <xf numFmtId="0" fontId="18" fillId="0" borderId="3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6" fillId="32" borderId="25" xfId="0" applyFont="1" applyFill="1" applyBorder="1" applyAlignment="1">
      <alignment horizontal="center" vertical="center" wrapText="1"/>
    </xf>
    <xf numFmtId="9" fontId="18" fillId="32" borderId="19" xfId="0" applyNumberFormat="1" applyFont="1" applyFill="1" applyBorder="1" applyAlignment="1">
      <alignment horizontal="center" vertical="center" wrapText="1"/>
    </xf>
    <xf numFmtId="0" fontId="18" fillId="32" borderId="19" xfId="0" applyFont="1" applyFill="1" applyBorder="1" applyAlignment="1">
      <alignment horizontal="center" vertical="center" wrapText="1"/>
    </xf>
    <xf numFmtId="9" fontId="18" fillId="32" borderId="20" xfId="0" applyNumberFormat="1" applyFont="1" applyFill="1" applyBorder="1" applyAlignment="1">
      <alignment horizontal="center" vertical="center" wrapText="1"/>
    </xf>
    <xf numFmtId="0" fontId="18" fillId="32" borderId="20" xfId="0" applyFont="1" applyFill="1" applyBorder="1" applyAlignment="1">
      <alignment horizontal="center" vertical="center" wrapText="1"/>
    </xf>
    <xf numFmtId="9" fontId="18" fillId="32" borderId="25" xfId="0" applyNumberFormat="1" applyFont="1" applyFill="1" applyBorder="1" applyAlignment="1">
      <alignment horizontal="center" vertical="center" wrapText="1"/>
    </xf>
    <xf numFmtId="0" fontId="15" fillId="32" borderId="20" xfId="0" applyFont="1" applyFill="1" applyBorder="1" applyAlignment="1">
      <alignment horizontal="center" vertical="center" wrapText="1"/>
    </xf>
    <xf numFmtId="9" fontId="0" fillId="32" borderId="20" xfId="0" applyNumberFormat="1" applyFill="1" applyBorder="1" applyAlignment="1">
      <alignment/>
    </xf>
    <xf numFmtId="9" fontId="0" fillId="32" borderId="20" xfId="0" applyNumberFormat="1" applyFill="1" applyBorder="1" applyAlignment="1">
      <alignment horizontal="center"/>
    </xf>
    <xf numFmtId="0" fontId="16" fillId="32" borderId="23" xfId="0" applyFont="1" applyFill="1" applyBorder="1" applyAlignment="1">
      <alignment horizontal="center" vertical="center" wrapText="1"/>
    </xf>
    <xf numFmtId="0" fontId="18" fillId="32" borderId="20" xfId="0" applyFont="1" applyFill="1" applyBorder="1" applyAlignment="1">
      <alignment horizontal="center" vertical="center" wrapText="1"/>
    </xf>
    <xf numFmtId="0" fontId="18" fillId="32" borderId="25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86" fontId="0" fillId="0" borderId="0" xfId="0" applyNumberFormat="1" applyAlignment="1">
      <alignment horizontal="center" vertical="center"/>
    </xf>
    <xf numFmtId="217" fontId="18" fillId="0" borderId="19" xfId="0" applyNumberFormat="1" applyFont="1" applyBorder="1" applyAlignment="1">
      <alignment horizontal="center" vertical="center" wrapText="1"/>
    </xf>
    <xf numFmtId="206" fontId="18" fillId="0" borderId="19" xfId="0" applyNumberFormat="1" applyFont="1" applyBorder="1" applyAlignment="1">
      <alignment horizontal="center" vertical="center" wrapText="1"/>
    </xf>
    <xf numFmtId="9" fontId="18" fillId="32" borderId="2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 applyProtection="1">
      <alignment horizontal="right" vertical="center"/>
      <protection hidden="1"/>
    </xf>
    <xf numFmtId="0" fontId="13" fillId="33" borderId="0" xfId="0" applyFont="1" applyFill="1" applyBorder="1" applyAlignment="1" applyProtection="1">
      <alignment vertical="center"/>
      <protection hidden="1"/>
    </xf>
    <xf numFmtId="0" fontId="13" fillId="33" borderId="0" xfId="0" applyFont="1" applyFill="1" applyAlignment="1" applyProtection="1">
      <alignment/>
      <protection hidden="1"/>
    </xf>
    <xf numFmtId="0" fontId="13" fillId="33" borderId="0" xfId="0" applyFont="1" applyFill="1" applyBorder="1" applyAlignment="1" applyProtection="1">
      <alignment/>
      <protection hidden="1"/>
    </xf>
    <xf numFmtId="0" fontId="25" fillId="33" borderId="0" xfId="0" applyFont="1" applyFill="1" applyBorder="1" applyAlignment="1" applyProtection="1">
      <alignment horizontal="left" vertical="center"/>
      <protection hidden="1"/>
    </xf>
    <xf numFmtId="0" fontId="25" fillId="33" borderId="0" xfId="0" applyFont="1" applyFill="1" applyBorder="1" applyAlignment="1" applyProtection="1">
      <alignment vertical="center"/>
      <protection hidden="1"/>
    </xf>
    <xf numFmtId="0" fontId="25" fillId="33" borderId="0" xfId="0" applyFont="1" applyFill="1" applyBorder="1" applyAlignment="1" applyProtection="1">
      <alignment horizontal="right" vertical="center"/>
      <protection hidden="1"/>
    </xf>
    <xf numFmtId="0" fontId="13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 horizontal="right"/>
      <protection locked="0"/>
    </xf>
    <xf numFmtId="0" fontId="13" fillId="33" borderId="0" xfId="0" applyFont="1" applyFill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3" fontId="13" fillId="33" borderId="0" xfId="0" applyNumberFormat="1" applyFont="1" applyFill="1" applyBorder="1" applyAlignment="1" applyProtection="1">
      <alignment horizontal="right" vertical="center" shrinkToFit="1"/>
      <protection locked="0"/>
    </xf>
    <xf numFmtId="3" fontId="13" fillId="34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0" fillId="33" borderId="0" xfId="0" applyFill="1" applyAlignment="1" applyProtection="1">
      <alignment/>
      <protection hidden="1"/>
    </xf>
    <xf numFmtId="3" fontId="25" fillId="33" borderId="0" xfId="0" applyNumberFormat="1" applyFont="1" applyFill="1" applyBorder="1" applyAlignment="1" applyProtection="1">
      <alignment horizontal="right" vertical="center" shrinkToFit="1"/>
      <protection hidden="1"/>
    </xf>
    <xf numFmtId="3" fontId="13" fillId="33" borderId="0" xfId="0" applyNumberFormat="1" applyFont="1" applyFill="1" applyBorder="1" applyAlignment="1" applyProtection="1">
      <alignment horizontal="right" vertical="center" shrinkToFit="1"/>
      <protection hidden="1"/>
    </xf>
    <xf numFmtId="3" fontId="3" fillId="33" borderId="0" xfId="0" applyNumberFormat="1" applyFont="1" applyFill="1" applyBorder="1" applyAlignment="1" applyProtection="1">
      <alignment horizontal="right" vertical="center" shrinkToFit="1"/>
      <protection hidden="1"/>
    </xf>
    <xf numFmtId="3" fontId="4" fillId="33" borderId="0" xfId="0" applyNumberFormat="1" applyFont="1" applyFill="1" applyBorder="1" applyAlignment="1" applyProtection="1">
      <alignment horizontal="right" vertical="center" shrinkToFit="1"/>
      <protection hidden="1"/>
    </xf>
    <xf numFmtId="0" fontId="0" fillId="33" borderId="0" xfId="0" applyFill="1" applyBorder="1" applyAlignment="1" applyProtection="1">
      <alignment/>
      <protection hidden="1"/>
    </xf>
    <xf numFmtId="0" fontId="24" fillId="33" borderId="0" xfId="0" applyFont="1" applyFill="1" applyBorder="1" applyAlignment="1" applyProtection="1">
      <alignment vertical="center"/>
      <protection hidden="1"/>
    </xf>
    <xf numFmtId="0" fontId="24" fillId="33" borderId="0" xfId="0" applyFont="1" applyFill="1" applyBorder="1" applyAlignment="1" applyProtection="1">
      <alignment horizontal="right"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13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hidden="1"/>
    </xf>
    <xf numFmtId="0" fontId="3" fillId="33" borderId="20" xfId="0" applyFont="1" applyFill="1" applyBorder="1" applyAlignment="1" applyProtection="1">
      <alignment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3" fillId="33" borderId="0" xfId="0" applyFont="1" applyFill="1" applyAlignment="1" applyProtection="1">
      <alignment/>
      <protection hidden="1" locked="0"/>
    </xf>
    <xf numFmtId="0" fontId="3" fillId="33" borderId="0" xfId="0" applyFont="1" applyFill="1" applyAlignment="1" applyProtection="1">
      <alignment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 horizontal="right" vertical="center"/>
      <protection locked="0"/>
    </xf>
    <xf numFmtId="9" fontId="13" fillId="33" borderId="0" xfId="0" applyNumberFormat="1" applyFont="1" applyFill="1" applyBorder="1" applyAlignment="1" applyProtection="1">
      <alignment horizontal="right" vertical="center"/>
      <protection hidden="1"/>
    </xf>
    <xf numFmtId="0" fontId="13" fillId="33" borderId="0" xfId="0" applyNumberFormat="1" applyFont="1" applyFill="1" applyBorder="1" applyAlignment="1" applyProtection="1">
      <alignment horizontal="right" vertical="center"/>
      <protection hidden="1"/>
    </xf>
    <xf numFmtId="9" fontId="25" fillId="33" borderId="0" xfId="0" applyNumberFormat="1" applyFont="1" applyFill="1" applyBorder="1" applyAlignment="1" applyProtection="1">
      <alignment vertical="center"/>
      <protection hidden="1"/>
    </xf>
    <xf numFmtId="0" fontId="25" fillId="33" borderId="0" xfId="0" applyNumberFormat="1" applyFont="1" applyFill="1" applyBorder="1" applyAlignment="1" applyProtection="1">
      <alignment vertical="center"/>
      <protection hidden="1"/>
    </xf>
    <xf numFmtId="0" fontId="30" fillId="33" borderId="0" xfId="0" applyFont="1" applyFill="1" applyBorder="1" applyAlignment="1" applyProtection="1">
      <alignment vertical="center"/>
      <protection locked="0"/>
    </xf>
    <xf numFmtId="0" fontId="25" fillId="33" borderId="0" xfId="0" applyFont="1" applyFill="1" applyAlignment="1" applyProtection="1">
      <alignment horizontal="right"/>
      <protection hidden="1"/>
    </xf>
    <xf numFmtId="0" fontId="13" fillId="33" borderId="37" xfId="0" applyFont="1" applyFill="1" applyBorder="1" applyAlignment="1" applyProtection="1">
      <alignment vertical="center"/>
      <protection locked="0"/>
    </xf>
    <xf numFmtId="3" fontId="13" fillId="33" borderId="38" xfId="0" applyNumberFormat="1" applyFont="1" applyFill="1" applyBorder="1" applyAlignment="1" applyProtection="1">
      <alignment horizontal="right" vertical="center" shrinkToFit="1"/>
      <protection locked="0"/>
    </xf>
    <xf numFmtId="0" fontId="13" fillId="33" borderId="39" xfId="0" applyFont="1" applyFill="1" applyBorder="1" applyAlignment="1" applyProtection="1">
      <alignment vertical="center"/>
      <protection locked="0"/>
    </xf>
    <xf numFmtId="3" fontId="13" fillId="33" borderId="40" xfId="0" applyNumberFormat="1" applyFont="1" applyFill="1" applyBorder="1" applyAlignment="1" applyProtection="1">
      <alignment horizontal="right" vertical="center" shrinkToFit="1"/>
      <protection locked="0"/>
    </xf>
    <xf numFmtId="0" fontId="29" fillId="33" borderId="41" xfId="0" applyFont="1" applyFill="1" applyBorder="1" applyAlignment="1" applyProtection="1">
      <alignment horizontal="left" vertical="center"/>
      <protection hidden="1"/>
    </xf>
    <xf numFmtId="3" fontId="13" fillId="33" borderId="41" xfId="0" applyNumberFormat="1" applyFont="1" applyFill="1" applyBorder="1" applyAlignment="1" applyProtection="1">
      <alignment horizontal="right" vertical="center" shrinkToFit="1"/>
      <protection hidden="1"/>
    </xf>
    <xf numFmtId="0" fontId="26" fillId="33" borderId="0" xfId="0" applyFont="1" applyFill="1" applyBorder="1" applyAlignment="1" applyProtection="1">
      <alignment horizontal="left" vertical="center"/>
      <protection hidden="1"/>
    </xf>
    <xf numFmtId="0" fontId="25" fillId="33" borderId="41" xfId="0" applyFont="1" applyFill="1" applyBorder="1" applyAlignment="1" applyProtection="1">
      <alignment horizontal="left" vertical="center"/>
      <protection hidden="1"/>
    </xf>
    <xf numFmtId="0" fontId="13" fillId="33" borderId="42" xfId="0" applyFont="1" applyFill="1" applyBorder="1" applyAlignment="1" applyProtection="1">
      <alignment vertical="center"/>
      <protection locked="0"/>
    </xf>
    <xf numFmtId="3" fontId="13" fillId="33" borderId="43" xfId="0" applyNumberFormat="1" applyFont="1" applyFill="1" applyBorder="1" applyAlignment="1" applyProtection="1">
      <alignment horizontal="right" vertical="center" shrinkToFit="1"/>
      <protection locked="0"/>
    </xf>
    <xf numFmtId="0" fontId="30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13" fillId="33" borderId="44" xfId="0" applyFont="1" applyFill="1" applyBorder="1" applyAlignment="1" applyProtection="1">
      <alignment vertical="center"/>
      <protection locked="0"/>
    </xf>
    <xf numFmtId="3" fontId="13" fillId="33" borderId="45" xfId="0" applyNumberFormat="1" applyFont="1" applyFill="1" applyBorder="1" applyAlignment="1" applyProtection="1">
      <alignment horizontal="right" vertical="center" shrinkToFit="1"/>
      <protection locked="0"/>
    </xf>
    <xf numFmtId="0" fontId="13" fillId="33" borderId="46" xfId="0" applyFont="1" applyFill="1" applyBorder="1" applyAlignment="1" applyProtection="1">
      <alignment vertical="center"/>
      <protection locked="0"/>
    </xf>
    <xf numFmtId="3" fontId="13" fillId="33" borderId="47" xfId="0" applyNumberFormat="1" applyFont="1" applyFill="1" applyBorder="1" applyAlignment="1" applyProtection="1">
      <alignment horizontal="right" vertical="center" shrinkToFit="1"/>
      <protection locked="0"/>
    </xf>
    <xf numFmtId="3" fontId="13" fillId="34" borderId="38" xfId="0" applyNumberFormat="1" applyFont="1" applyFill="1" applyBorder="1" applyAlignment="1" applyProtection="1">
      <alignment horizontal="right" vertical="center" shrinkToFit="1"/>
      <protection hidden="1" locked="0"/>
    </xf>
    <xf numFmtId="3" fontId="13" fillId="33" borderId="48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3" fontId="13" fillId="33" borderId="49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0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1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2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3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4" xfId="0" applyNumberFormat="1" applyFont="1" applyFill="1" applyBorder="1" applyAlignment="1" applyProtection="1">
      <alignment horizontal="right" vertical="center" shrinkToFit="1"/>
      <protection locked="0"/>
    </xf>
    <xf numFmtId="3" fontId="13" fillId="34" borderId="54" xfId="0" applyNumberFormat="1" applyFont="1" applyFill="1" applyBorder="1" applyAlignment="1" applyProtection="1">
      <alignment horizontal="right" vertical="center" shrinkToFit="1"/>
      <protection hidden="1" locked="0"/>
    </xf>
    <xf numFmtId="3" fontId="13" fillId="33" borderId="55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6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7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8" xfId="0" applyNumberFormat="1" applyFont="1" applyFill="1" applyBorder="1" applyAlignment="1" applyProtection="1">
      <alignment horizontal="right" vertical="center" shrinkToFit="1"/>
      <protection locked="0"/>
    </xf>
    <xf numFmtId="0" fontId="13" fillId="33" borderId="59" xfId="0" applyFont="1" applyFill="1" applyBorder="1" applyAlignment="1" applyProtection="1">
      <alignment vertical="center"/>
      <protection hidden="1"/>
    </xf>
    <xf numFmtId="0" fontId="25" fillId="33" borderId="59" xfId="0" applyFont="1" applyFill="1" applyBorder="1" applyAlignment="1" applyProtection="1">
      <alignment horizontal="right" vertical="center"/>
      <protection hidden="1"/>
    </xf>
    <xf numFmtId="3" fontId="25" fillId="33" borderId="59" xfId="0" applyNumberFormat="1" applyFont="1" applyFill="1" applyBorder="1" applyAlignment="1" applyProtection="1">
      <alignment horizontal="right" vertical="center" shrinkToFit="1"/>
      <protection hidden="1"/>
    </xf>
    <xf numFmtId="3" fontId="25" fillId="33" borderId="60" xfId="0" applyNumberFormat="1" applyFont="1" applyFill="1" applyBorder="1" applyAlignment="1" applyProtection="1">
      <alignment horizontal="right" vertical="center" shrinkToFit="1"/>
      <protection locked="0"/>
    </xf>
    <xf numFmtId="0" fontId="0" fillId="24" borderId="0" xfId="0" applyFill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13" fillId="33" borderId="37" xfId="0" applyFont="1" applyFill="1" applyBorder="1" applyAlignment="1" applyProtection="1">
      <alignment horizontal="left" vertical="center"/>
      <protection locked="0"/>
    </xf>
    <xf numFmtId="0" fontId="13" fillId="33" borderId="61" xfId="0" applyFont="1" applyFill="1" applyBorder="1" applyAlignment="1" applyProtection="1">
      <alignment horizontal="left" vertical="center"/>
      <protection locked="0"/>
    </xf>
    <xf numFmtId="0" fontId="13" fillId="33" borderId="62" xfId="0" applyFont="1" applyFill="1" applyBorder="1" applyAlignment="1" applyProtection="1">
      <alignment horizontal="left" vertical="center"/>
      <protection locked="0"/>
    </xf>
    <xf numFmtId="0" fontId="31" fillId="33" borderId="0" xfId="0" applyFont="1" applyFill="1" applyBorder="1" applyAlignment="1" applyProtection="1">
      <alignment/>
      <protection hidden="1"/>
    </xf>
    <xf numFmtId="0" fontId="31" fillId="33" borderId="0" xfId="0" applyFont="1" applyFill="1" applyAlignment="1" applyProtection="1">
      <alignment/>
      <protection hidden="1"/>
    </xf>
    <xf numFmtId="3" fontId="13" fillId="33" borderId="63" xfId="0" applyNumberFormat="1" applyFont="1" applyFill="1" applyBorder="1" applyAlignment="1" applyProtection="1">
      <alignment horizontal="right" vertical="center" shrinkToFit="1"/>
      <protection locked="0"/>
    </xf>
    <xf numFmtId="0" fontId="25" fillId="33" borderId="64" xfId="0" applyFont="1" applyFill="1" applyBorder="1" applyAlignment="1" applyProtection="1">
      <alignment horizontal="right" vertical="center"/>
      <protection hidden="1"/>
    </xf>
    <xf numFmtId="0" fontId="25" fillId="33" borderId="65" xfId="0" applyFont="1" applyFill="1" applyBorder="1" applyAlignment="1" applyProtection="1">
      <alignment vertical="center"/>
      <protection hidden="1"/>
    </xf>
    <xf numFmtId="0" fontId="25" fillId="33" borderId="65" xfId="0" applyFont="1" applyFill="1" applyBorder="1" applyAlignment="1" applyProtection="1">
      <alignment horizontal="right" vertical="center"/>
      <protection hidden="1"/>
    </xf>
    <xf numFmtId="0" fontId="32" fillId="33" borderId="0" xfId="0" applyFont="1" applyFill="1" applyBorder="1" applyAlignment="1" applyProtection="1">
      <alignment vertical="center"/>
      <protection hidden="1"/>
    </xf>
    <xf numFmtId="0" fontId="33" fillId="33" borderId="0" xfId="0" applyFont="1" applyFill="1" applyBorder="1" applyAlignment="1" applyProtection="1">
      <alignment vertical="center"/>
      <protection hidden="1"/>
    </xf>
    <xf numFmtId="0" fontId="13" fillId="33" borderId="0" xfId="0" applyFont="1" applyFill="1" applyBorder="1" applyAlignment="1" applyProtection="1">
      <alignment horizontal="right" vertical="center"/>
      <protection hidden="1"/>
    </xf>
    <xf numFmtId="9" fontId="13" fillId="33" borderId="0" xfId="0" applyNumberFormat="1" applyFont="1" applyFill="1" applyBorder="1" applyAlignment="1" applyProtection="1">
      <alignment horizontal="right" vertical="center"/>
      <protection hidden="1"/>
    </xf>
    <xf numFmtId="0" fontId="13" fillId="33" borderId="0" xfId="0" applyNumberFormat="1" applyFont="1" applyFill="1" applyBorder="1" applyAlignment="1" applyProtection="1">
      <alignment horizontal="right" vertical="center"/>
      <protection hidden="1"/>
    </xf>
    <xf numFmtId="0" fontId="0" fillId="33" borderId="0" xfId="0" applyFont="1" applyFill="1" applyAlignment="1" applyProtection="1">
      <alignment/>
      <protection hidden="1"/>
    </xf>
    <xf numFmtId="0" fontId="25" fillId="33" borderId="0" xfId="0" applyFont="1" applyFill="1" applyBorder="1" applyAlignment="1" applyProtection="1">
      <alignment/>
      <protection hidden="1"/>
    </xf>
    <xf numFmtId="0" fontId="25" fillId="33" borderId="0" xfId="0" applyFont="1" applyFill="1" applyAlignment="1" applyProtection="1">
      <alignment/>
      <protection hidden="1"/>
    </xf>
    <xf numFmtId="0" fontId="29" fillId="33" borderId="0" xfId="0" applyFont="1" applyFill="1" applyBorder="1" applyAlignment="1" applyProtection="1">
      <alignment horizontal="left" vertical="center"/>
      <protection hidden="1"/>
    </xf>
    <xf numFmtId="0" fontId="13" fillId="34" borderId="42" xfId="0" applyFont="1" applyFill="1" applyBorder="1" applyAlignment="1" applyProtection="1">
      <alignment vertical="center"/>
      <protection hidden="1"/>
    </xf>
    <xf numFmtId="9" fontId="13" fillId="33" borderId="43" xfId="0" applyNumberFormat="1" applyFont="1" applyFill="1" applyBorder="1" applyAlignment="1" applyProtection="1">
      <alignment vertical="center"/>
      <protection hidden="1"/>
    </xf>
    <xf numFmtId="3" fontId="13" fillId="33" borderId="0" xfId="0" applyNumberFormat="1" applyFont="1" applyFill="1" applyBorder="1" applyAlignment="1" applyProtection="1">
      <alignment horizontal="right" vertical="center" shrinkToFit="1"/>
      <protection locked="0"/>
    </xf>
    <xf numFmtId="0" fontId="13" fillId="34" borderId="37" xfId="0" applyFont="1" applyFill="1" applyBorder="1" applyAlignment="1" applyProtection="1">
      <alignment vertical="center"/>
      <protection hidden="1"/>
    </xf>
    <xf numFmtId="9" fontId="13" fillId="33" borderId="38" xfId="0" applyNumberFormat="1" applyFont="1" applyFill="1" applyBorder="1" applyAlignment="1" applyProtection="1">
      <alignment vertical="center"/>
      <protection hidden="1"/>
    </xf>
    <xf numFmtId="0" fontId="13" fillId="34" borderId="62" xfId="0" applyFont="1" applyFill="1" applyBorder="1" applyAlignment="1" applyProtection="1">
      <alignment vertical="center"/>
      <protection hidden="1"/>
    </xf>
    <xf numFmtId="9" fontId="13" fillId="33" borderId="48" xfId="0" applyNumberFormat="1" applyFont="1" applyFill="1" applyBorder="1" applyAlignment="1" applyProtection="1">
      <alignment vertical="center"/>
      <protection hidden="1"/>
    </xf>
    <xf numFmtId="0" fontId="13" fillId="34" borderId="64" xfId="0" applyFont="1" applyFill="1" applyBorder="1" applyAlignment="1" applyProtection="1">
      <alignment vertical="center"/>
      <protection hidden="1"/>
    </xf>
    <xf numFmtId="3" fontId="25" fillId="33" borderId="64" xfId="0" applyNumberFormat="1" applyFont="1" applyFill="1" applyBorder="1" applyAlignment="1" applyProtection="1">
      <alignment horizontal="right" vertical="center" shrinkToFit="1"/>
      <protection hidden="1"/>
    </xf>
    <xf numFmtId="0" fontId="0" fillId="33" borderId="0" xfId="0" applyFont="1" applyFill="1" applyAlignment="1">
      <alignment/>
    </xf>
    <xf numFmtId="3" fontId="25" fillId="33" borderId="65" xfId="0" applyNumberFormat="1" applyFont="1" applyFill="1" applyBorder="1" applyAlignment="1" applyProtection="1">
      <alignment horizontal="right" vertical="center" shrinkToFit="1"/>
      <protection hidden="1"/>
    </xf>
    <xf numFmtId="0" fontId="13" fillId="33" borderId="0" xfId="0" applyFont="1" applyFill="1" applyBorder="1" applyAlignment="1" applyProtection="1">
      <alignment vertical="center"/>
      <protection locked="0"/>
    </xf>
    <xf numFmtId="0" fontId="13" fillId="34" borderId="39" xfId="0" applyFont="1" applyFill="1" applyBorder="1" applyAlignment="1" applyProtection="1">
      <alignment vertical="center"/>
      <protection hidden="1"/>
    </xf>
    <xf numFmtId="9" fontId="13" fillId="33" borderId="40" xfId="0" applyNumberFormat="1" applyFont="1" applyFill="1" applyBorder="1" applyAlignment="1" applyProtection="1">
      <alignment vertical="center"/>
      <protection hidden="1"/>
    </xf>
    <xf numFmtId="0" fontId="13" fillId="34" borderId="66" xfId="0" applyFont="1" applyFill="1" applyBorder="1" applyAlignment="1" applyProtection="1">
      <alignment vertical="center"/>
      <protection hidden="1"/>
    </xf>
    <xf numFmtId="9" fontId="13" fillId="33" borderId="55" xfId="0" applyNumberFormat="1" applyFont="1" applyFill="1" applyBorder="1" applyAlignment="1" applyProtection="1">
      <alignment vertical="center"/>
      <protection hidden="1"/>
    </xf>
    <xf numFmtId="0" fontId="13" fillId="34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>
      <alignment/>
    </xf>
    <xf numFmtId="0" fontId="13" fillId="34" borderId="42" xfId="0" applyFont="1" applyFill="1" applyBorder="1" applyAlignment="1" applyProtection="1">
      <alignment vertical="center"/>
      <protection hidden="1"/>
    </xf>
    <xf numFmtId="9" fontId="13" fillId="33" borderId="43" xfId="0" applyNumberFormat="1" applyFont="1" applyFill="1" applyBorder="1" applyAlignment="1" applyProtection="1">
      <alignment vertical="center"/>
      <protection hidden="1"/>
    </xf>
    <xf numFmtId="3" fontId="13" fillId="33" borderId="43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3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65" xfId="0" applyNumberFormat="1" applyFont="1" applyFill="1" applyBorder="1" applyAlignment="1" applyProtection="1">
      <alignment horizontal="right" vertical="center" shrinkToFit="1"/>
      <protection hidden="1"/>
    </xf>
    <xf numFmtId="0" fontId="13" fillId="34" borderId="39" xfId="0" applyFont="1" applyFill="1" applyBorder="1" applyAlignment="1" applyProtection="1">
      <alignment vertical="center"/>
      <protection hidden="1"/>
    </xf>
    <xf numFmtId="9" fontId="13" fillId="33" borderId="40" xfId="0" applyNumberFormat="1" applyFont="1" applyFill="1" applyBorder="1" applyAlignment="1" applyProtection="1">
      <alignment vertical="center"/>
      <protection hidden="1"/>
    </xf>
    <xf numFmtId="3" fontId="13" fillId="33" borderId="40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8" xfId="0" applyNumberFormat="1" applyFont="1" applyFill="1" applyBorder="1" applyAlignment="1" applyProtection="1">
      <alignment horizontal="right" vertical="center" shrinkToFit="1"/>
      <protection locked="0"/>
    </xf>
    <xf numFmtId="0" fontId="13" fillId="34" borderId="59" xfId="0" applyFont="1" applyFill="1" applyBorder="1" applyAlignment="1" applyProtection="1">
      <alignment vertical="center"/>
      <protection hidden="1"/>
    </xf>
    <xf numFmtId="0" fontId="13" fillId="34" borderId="0" xfId="0" applyFont="1" applyFill="1" applyBorder="1" applyAlignment="1" applyProtection="1">
      <alignment vertical="center"/>
      <protection locked="0"/>
    </xf>
    <xf numFmtId="0" fontId="0" fillId="24" borderId="0" xfId="0" applyFont="1" applyFill="1" applyAlignment="1" applyProtection="1">
      <alignment/>
      <protection hidden="1"/>
    </xf>
    <xf numFmtId="0" fontId="0" fillId="24" borderId="0" xfId="0" applyFont="1" applyFill="1" applyBorder="1" applyAlignment="1" applyProtection="1">
      <alignment/>
      <protection hidden="1"/>
    </xf>
    <xf numFmtId="0" fontId="24" fillId="33" borderId="0" xfId="0" applyFont="1" applyFill="1" applyBorder="1" applyAlignment="1" applyProtection="1">
      <alignment vertical="center"/>
      <protection hidden="1" locked="0"/>
    </xf>
    <xf numFmtId="3" fontId="13" fillId="33" borderId="38" xfId="0" applyNumberFormat="1" applyFont="1" applyFill="1" applyBorder="1" applyAlignment="1" applyProtection="1">
      <alignment/>
      <protection hidden="1"/>
    </xf>
    <xf numFmtId="3" fontId="13" fillId="33" borderId="54" xfId="0" applyNumberFormat="1" applyFont="1" applyFill="1" applyBorder="1" applyAlignment="1" applyProtection="1">
      <alignment/>
      <protection hidden="1"/>
    </xf>
    <xf numFmtId="3" fontId="13" fillId="33" borderId="65" xfId="0" applyNumberFormat="1" applyFont="1" applyFill="1" applyBorder="1" applyAlignment="1" applyProtection="1">
      <alignment horizontal="right" vertical="center" shrinkToFit="1"/>
      <protection locked="0"/>
    </xf>
    <xf numFmtId="9" fontId="13" fillId="33" borderId="65" xfId="0" applyNumberFormat="1" applyFont="1" applyFill="1" applyBorder="1" applyAlignment="1" applyProtection="1">
      <alignment vertical="center"/>
      <protection hidden="1"/>
    </xf>
    <xf numFmtId="0" fontId="13" fillId="33" borderId="62" xfId="0" applyFont="1" applyFill="1" applyBorder="1" applyAlignment="1" applyProtection="1">
      <alignment horizontal="left"/>
      <protection hidden="1"/>
    </xf>
    <xf numFmtId="0" fontId="13" fillId="33" borderId="67" xfId="0" applyFont="1" applyFill="1" applyBorder="1" applyAlignment="1" applyProtection="1">
      <alignment vertical="center"/>
      <protection locked="0"/>
    </xf>
    <xf numFmtId="9" fontId="13" fillId="33" borderId="67" xfId="0" applyNumberFormat="1" applyFont="1" applyFill="1" applyBorder="1" applyAlignment="1" applyProtection="1">
      <alignment vertical="center"/>
      <protection hidden="1"/>
    </xf>
    <xf numFmtId="3" fontId="13" fillId="33" borderId="67" xfId="0" applyNumberFormat="1" applyFont="1" applyFill="1" applyBorder="1" applyAlignment="1" applyProtection="1">
      <alignment horizontal="right" vertical="center" shrinkToFit="1"/>
      <protection locked="0"/>
    </xf>
    <xf numFmtId="0" fontId="13" fillId="33" borderId="68" xfId="0" applyFont="1" applyFill="1" applyBorder="1" applyAlignment="1" applyProtection="1">
      <alignment horizontal="left" vertical="center"/>
      <protection hidden="1"/>
    </xf>
    <xf numFmtId="0" fontId="25" fillId="33" borderId="68" xfId="0" applyFont="1" applyFill="1" applyBorder="1" applyAlignment="1" applyProtection="1">
      <alignment horizontal="right" vertical="center"/>
      <protection hidden="1"/>
    </xf>
    <xf numFmtId="3" fontId="25" fillId="33" borderId="68" xfId="0" applyNumberFormat="1" applyFont="1" applyFill="1" applyBorder="1" applyAlignment="1" applyProtection="1">
      <alignment horizontal="right" vertical="center" shrinkToFit="1"/>
      <protection hidden="1"/>
    </xf>
    <xf numFmtId="0" fontId="13" fillId="33" borderId="42" xfId="0" applyFont="1" applyFill="1" applyBorder="1" applyAlignment="1" applyProtection="1">
      <alignment vertical="center" wrapText="1"/>
      <protection locked="0"/>
    </xf>
    <xf numFmtId="0" fontId="13" fillId="34" borderId="62" xfId="0" applyFont="1" applyFill="1" applyBorder="1" applyAlignment="1" applyProtection="1">
      <alignment vertical="center"/>
      <protection hidden="1"/>
    </xf>
    <xf numFmtId="9" fontId="13" fillId="33" borderId="48" xfId="0" applyNumberFormat="1" applyFont="1" applyFill="1" applyBorder="1" applyAlignment="1" applyProtection="1">
      <alignment vertical="center"/>
      <protection hidden="1"/>
    </xf>
    <xf numFmtId="3" fontId="13" fillId="33" borderId="48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7" xfId="0" applyNumberFormat="1" applyFont="1" applyFill="1" applyBorder="1" applyAlignment="1" applyProtection="1">
      <alignment horizontal="right" vertical="center" shrinkToFit="1"/>
      <protection locked="0"/>
    </xf>
    <xf numFmtId="0" fontId="13" fillId="34" borderId="68" xfId="0" applyFont="1" applyFill="1" applyBorder="1" applyAlignment="1" applyProtection="1">
      <alignment vertical="center"/>
      <protection hidden="1"/>
    </xf>
    <xf numFmtId="0" fontId="25" fillId="33" borderId="41" xfId="0" applyFont="1" applyFill="1" applyBorder="1" applyAlignment="1" applyProtection="1">
      <alignment horizontal="right" vertical="center"/>
      <protection hidden="1"/>
    </xf>
    <xf numFmtId="3" fontId="13" fillId="33" borderId="41" xfId="0" applyNumberFormat="1" applyFont="1" applyFill="1" applyBorder="1" applyAlignment="1" applyProtection="1">
      <alignment horizontal="right" vertical="center" shrinkToFit="1"/>
      <protection locked="0"/>
    </xf>
    <xf numFmtId="0" fontId="13" fillId="34" borderId="59" xfId="0" applyFont="1" applyFill="1" applyBorder="1" applyAlignment="1" applyProtection="1">
      <alignment vertical="center"/>
      <protection hidden="1"/>
    </xf>
    <xf numFmtId="9" fontId="13" fillId="33" borderId="59" xfId="0" applyNumberFormat="1" applyFont="1" applyFill="1" applyBorder="1" applyAlignment="1" applyProtection="1">
      <alignment vertical="center"/>
      <protection hidden="1"/>
    </xf>
    <xf numFmtId="3" fontId="13" fillId="33" borderId="59" xfId="0" applyNumberFormat="1" applyFont="1" applyFill="1" applyBorder="1" applyAlignment="1" applyProtection="1">
      <alignment horizontal="right" vertical="center" shrinkToFit="1"/>
      <protection locked="0"/>
    </xf>
    <xf numFmtId="3" fontId="13" fillId="33" borderId="55" xfId="0" applyNumberFormat="1" applyFont="1" applyFill="1" applyBorder="1" applyAlignment="1" applyProtection="1">
      <alignment horizontal="right" vertical="center" shrinkToFit="1"/>
      <protection hidden="1"/>
    </xf>
    <xf numFmtId="3" fontId="13" fillId="33" borderId="56" xfId="0" applyNumberFormat="1" applyFont="1" applyFill="1" applyBorder="1" applyAlignment="1" applyProtection="1">
      <alignment horizontal="right" vertical="center" shrinkToFit="1"/>
      <protection hidden="1"/>
    </xf>
    <xf numFmtId="0" fontId="26" fillId="33" borderId="0" xfId="0" applyFont="1" applyFill="1" applyBorder="1" applyAlignment="1" applyProtection="1">
      <alignment vertical="center"/>
      <protection hidden="1"/>
    </xf>
    <xf numFmtId="0" fontId="0" fillId="24" borderId="0" xfId="0" applyFont="1" applyFill="1" applyAlignment="1" applyProtection="1">
      <alignment/>
      <protection hidden="1"/>
    </xf>
    <xf numFmtId="2" fontId="0" fillId="33" borderId="0" xfId="0" applyNumberFormat="1" applyFill="1" applyAlignment="1" applyProtection="1">
      <alignment/>
      <protection hidden="1"/>
    </xf>
    <xf numFmtId="9" fontId="13" fillId="33" borderId="0" xfId="0" applyNumberFormat="1" applyFont="1" applyFill="1" applyBorder="1" applyAlignment="1" applyProtection="1">
      <alignment vertical="center"/>
      <protection locked="0"/>
    </xf>
    <xf numFmtId="2" fontId="13" fillId="33" borderId="0" xfId="0" applyNumberFormat="1" applyFont="1" applyFill="1" applyBorder="1" applyAlignment="1" applyProtection="1">
      <alignment vertical="center"/>
      <protection locked="0"/>
    </xf>
    <xf numFmtId="9" fontId="13" fillId="33" borderId="69" xfId="0" applyNumberFormat="1" applyFont="1" applyFill="1" applyBorder="1" applyAlignment="1" applyProtection="1">
      <alignment horizontal="center" vertical="center"/>
      <protection hidden="1" locked="0"/>
    </xf>
    <xf numFmtId="9" fontId="13" fillId="33" borderId="38" xfId="0" applyNumberFormat="1" applyFont="1" applyFill="1" applyBorder="1" applyAlignment="1" applyProtection="1">
      <alignment horizontal="center" vertical="center"/>
      <protection hidden="1" locked="0"/>
    </xf>
    <xf numFmtId="9" fontId="13" fillId="33" borderId="45" xfId="0" applyNumberFormat="1" applyFont="1" applyFill="1" applyBorder="1" applyAlignment="1" applyProtection="1">
      <alignment horizontal="center" vertical="center"/>
      <protection hidden="1" locked="0"/>
    </xf>
    <xf numFmtId="9" fontId="13" fillId="33" borderId="70" xfId="0" applyNumberFormat="1" applyFont="1" applyFill="1" applyBorder="1" applyAlignment="1" applyProtection="1">
      <alignment horizontal="center" vertical="center"/>
      <protection hidden="1" locked="0"/>
    </xf>
    <xf numFmtId="9" fontId="13" fillId="33" borderId="43" xfId="0" applyNumberFormat="1" applyFont="1" applyFill="1" applyBorder="1" applyAlignment="1" applyProtection="1">
      <alignment horizontal="center" vertical="center"/>
      <protection hidden="1" locked="0"/>
    </xf>
    <xf numFmtId="0" fontId="25" fillId="33" borderId="0" xfId="0" applyFont="1" applyFill="1" applyBorder="1" applyAlignment="1" applyProtection="1">
      <alignment vertical="center"/>
      <protection locked="0"/>
    </xf>
    <xf numFmtId="0" fontId="72" fillId="33" borderId="0" xfId="0" applyFont="1" applyFill="1" applyBorder="1" applyAlignment="1" applyProtection="1">
      <alignment horizontal="center" vertical="top"/>
      <protection hidden="1"/>
    </xf>
    <xf numFmtId="0" fontId="35" fillId="33" borderId="0" xfId="0" applyFont="1" applyFill="1" applyBorder="1" applyAlignment="1" applyProtection="1">
      <alignment horizontal="right" vertical="center"/>
      <protection hidden="1"/>
    </xf>
    <xf numFmtId="0" fontId="73" fillId="33" borderId="0" xfId="0" applyFont="1" applyFill="1" applyBorder="1" applyAlignment="1" applyProtection="1">
      <alignment horizontal="right" vertical="center"/>
      <protection hidden="1"/>
    </xf>
    <xf numFmtId="0" fontId="74" fillId="33" borderId="0" xfId="0" applyFont="1" applyFill="1" applyBorder="1" applyAlignment="1" applyProtection="1">
      <alignment horizontal="center"/>
      <protection hidden="1"/>
    </xf>
    <xf numFmtId="0" fontId="75" fillId="33" borderId="0" xfId="0" applyFont="1" applyFill="1" applyBorder="1" applyAlignment="1" applyProtection="1">
      <alignment horizontal="right"/>
      <protection hidden="1"/>
    </xf>
    <xf numFmtId="0" fontId="76" fillId="33" borderId="0" xfId="0" applyFont="1" applyFill="1" applyAlignment="1" applyProtection="1">
      <alignment/>
      <protection hidden="1"/>
    </xf>
    <xf numFmtId="3" fontId="74" fillId="33" borderId="0" xfId="0" applyNumberFormat="1" applyFont="1" applyFill="1" applyBorder="1" applyAlignment="1" applyProtection="1">
      <alignment horizontal="center" shrinkToFit="1"/>
      <protection hidden="1"/>
    </xf>
    <xf numFmtId="3" fontId="74" fillId="33" borderId="0" xfId="0" applyNumberFormat="1" applyFont="1" applyFill="1" applyBorder="1" applyAlignment="1" applyProtection="1">
      <alignment horizontal="right" vertical="center" shrinkToFit="1"/>
      <protection hidden="1"/>
    </xf>
    <xf numFmtId="0" fontId="0" fillId="33" borderId="71" xfId="0" applyFill="1" applyBorder="1" applyAlignment="1" applyProtection="1">
      <alignment/>
      <protection hidden="1"/>
    </xf>
    <xf numFmtId="0" fontId="13" fillId="33" borderId="71" xfId="0" applyFont="1" applyFill="1" applyBorder="1" applyAlignment="1" applyProtection="1">
      <alignment vertical="center"/>
      <protection hidden="1"/>
    </xf>
    <xf numFmtId="0" fontId="25" fillId="33" borderId="71" xfId="0" applyFont="1" applyFill="1" applyBorder="1" applyAlignment="1" applyProtection="1">
      <alignment horizontal="right" vertical="center"/>
      <protection hidden="1"/>
    </xf>
    <xf numFmtId="3" fontId="25" fillId="33" borderId="71" xfId="0" applyNumberFormat="1" applyFont="1" applyFill="1" applyBorder="1" applyAlignment="1" applyProtection="1">
      <alignment horizontal="right" vertical="center" shrinkToFit="1"/>
      <protection hidden="1"/>
    </xf>
    <xf numFmtId="0" fontId="77" fillId="33" borderId="71" xfId="0" applyFont="1" applyFill="1" applyBorder="1" applyAlignment="1" applyProtection="1">
      <alignment horizontal="left" vertical="center"/>
      <protection hidden="1"/>
    </xf>
    <xf numFmtId="0" fontId="24" fillId="33" borderId="71" xfId="0" applyFont="1" applyFill="1" applyBorder="1" applyAlignment="1" applyProtection="1">
      <alignment horizontal="left" vertical="center"/>
      <protection hidden="1"/>
    </xf>
    <xf numFmtId="0" fontId="25" fillId="33" borderId="71" xfId="0" applyFont="1" applyFill="1" applyBorder="1" applyAlignment="1" applyProtection="1">
      <alignment vertical="center"/>
      <protection hidden="1"/>
    </xf>
    <xf numFmtId="3" fontId="13" fillId="33" borderId="71" xfId="0" applyNumberFormat="1" applyFont="1" applyFill="1" applyBorder="1" applyAlignment="1" applyProtection="1">
      <alignment horizontal="right" vertical="center" shrinkToFit="1"/>
      <protection hidden="1"/>
    </xf>
    <xf numFmtId="0" fontId="24" fillId="33" borderId="71" xfId="0" applyFont="1" applyFill="1" applyBorder="1" applyAlignment="1" applyProtection="1">
      <alignment vertical="center"/>
      <protection hidden="1"/>
    </xf>
    <xf numFmtId="0" fontId="8" fillId="33" borderId="71" xfId="0" applyFont="1" applyFill="1" applyBorder="1" applyAlignment="1" applyProtection="1">
      <alignment vertical="center"/>
      <protection hidden="1"/>
    </xf>
    <xf numFmtId="0" fontId="24" fillId="33" borderId="71" xfId="0" applyFont="1" applyFill="1" applyBorder="1" applyAlignment="1" applyProtection="1">
      <alignment horizontal="right" vertical="center"/>
      <protection hidden="1"/>
    </xf>
    <xf numFmtId="0" fontId="24" fillId="33" borderId="71" xfId="0" applyFont="1" applyFill="1" applyBorder="1" applyAlignment="1" applyProtection="1">
      <alignment vertical="center"/>
      <protection locked="0"/>
    </xf>
    <xf numFmtId="0" fontId="34" fillId="33" borderId="71" xfId="0" applyFont="1" applyFill="1" applyBorder="1" applyAlignment="1" applyProtection="1">
      <alignment horizontal="right" vertical="center"/>
      <protection hidden="1"/>
    </xf>
    <xf numFmtId="0" fontId="75" fillId="33" borderId="65" xfId="0" applyFont="1" applyFill="1" applyBorder="1" applyAlignment="1" applyProtection="1">
      <alignment vertical="center"/>
      <protection hidden="1"/>
    </xf>
    <xf numFmtId="0" fontId="75" fillId="33" borderId="0" xfId="0" applyFont="1" applyFill="1" applyBorder="1" applyAlignment="1" applyProtection="1">
      <alignment horizontal="left" vertical="center"/>
      <protection hidden="1"/>
    </xf>
    <xf numFmtId="0" fontId="78" fillId="24" borderId="0" xfId="0" applyFont="1" applyFill="1" applyAlignment="1" applyProtection="1">
      <alignment/>
      <protection hidden="1"/>
    </xf>
    <xf numFmtId="0" fontId="78" fillId="33" borderId="0" xfId="0" applyFont="1" applyFill="1" applyAlignment="1" applyProtection="1">
      <alignment/>
      <protection hidden="1"/>
    </xf>
    <xf numFmtId="0" fontId="75" fillId="33" borderId="0" xfId="0" applyFont="1" applyFill="1" applyBorder="1" applyAlignment="1" applyProtection="1">
      <alignment vertical="center"/>
      <protection hidden="1"/>
    </xf>
    <xf numFmtId="3" fontId="74" fillId="33" borderId="0" xfId="0" applyNumberFormat="1" applyFont="1" applyFill="1" applyBorder="1" applyAlignment="1" applyProtection="1">
      <alignment horizontal="center" vertical="center" shrinkToFit="1"/>
      <protection hidden="1"/>
    </xf>
    <xf numFmtId="0" fontId="75" fillId="33" borderId="0" xfId="0" applyFont="1" applyFill="1" applyBorder="1" applyAlignment="1" applyProtection="1">
      <alignment horizontal="right" vertical="center"/>
      <protection hidden="1"/>
    </xf>
    <xf numFmtId="0" fontId="74" fillId="33" borderId="0" xfId="0" applyFont="1" applyFill="1" applyAlignment="1" applyProtection="1">
      <alignment/>
      <protection hidden="1"/>
    </xf>
    <xf numFmtId="0" fontId="74" fillId="33" borderId="0" xfId="0" applyFont="1" applyFill="1" applyBorder="1" applyAlignment="1" applyProtection="1">
      <alignment vertical="center"/>
      <protection hidden="1"/>
    </xf>
    <xf numFmtId="0" fontId="78" fillId="33" borderId="0" xfId="0" applyFont="1" applyFill="1" applyAlignment="1">
      <alignment/>
    </xf>
    <xf numFmtId="0" fontId="74" fillId="33" borderId="0" xfId="0" applyFont="1" applyFill="1" applyBorder="1" applyAlignment="1" applyProtection="1">
      <alignment horizontal="center" vertical="center"/>
      <protection hidden="1"/>
    </xf>
    <xf numFmtId="0" fontId="0" fillId="33" borderId="71" xfId="0" applyFont="1" applyFill="1" applyBorder="1" applyAlignment="1" applyProtection="1">
      <alignment/>
      <protection hidden="1"/>
    </xf>
    <xf numFmtId="0" fontId="32" fillId="33" borderId="71" xfId="0" applyFont="1" applyFill="1" applyBorder="1" applyAlignment="1" applyProtection="1">
      <alignment vertical="center"/>
      <protection hidden="1"/>
    </xf>
    <xf numFmtId="0" fontId="33" fillId="33" borderId="71" xfId="0" applyFont="1" applyFill="1" applyBorder="1" applyAlignment="1" applyProtection="1">
      <alignment vertical="center"/>
      <protection hidden="1"/>
    </xf>
    <xf numFmtId="0" fontId="25" fillId="33" borderId="71" xfId="0" applyFont="1" applyFill="1" applyBorder="1" applyAlignment="1" applyProtection="1">
      <alignment horizontal="left" vertical="center"/>
      <protection hidden="1"/>
    </xf>
    <xf numFmtId="0" fontId="0" fillId="33" borderId="71" xfId="0" applyFont="1" applyFill="1" applyBorder="1" applyAlignment="1" applyProtection="1">
      <alignment/>
      <protection hidden="1"/>
    </xf>
    <xf numFmtId="3" fontId="13" fillId="33" borderId="38" xfId="0" applyNumberFormat="1" applyFont="1" applyFill="1" applyBorder="1" applyAlignment="1" applyProtection="1">
      <alignment/>
      <protection locked="0"/>
    </xf>
    <xf numFmtId="3" fontId="13" fillId="33" borderId="54" xfId="0" applyNumberFormat="1" applyFont="1" applyFill="1" applyBorder="1" applyAlignment="1" applyProtection="1">
      <alignment/>
      <protection locked="0"/>
    </xf>
    <xf numFmtId="0" fontId="72" fillId="33" borderId="0" xfId="0" applyFont="1" applyFill="1" applyAlignment="1" applyProtection="1">
      <alignment/>
      <protection hidden="1"/>
    </xf>
    <xf numFmtId="0" fontId="28" fillId="33" borderId="0" xfId="0" applyFont="1" applyFill="1" applyAlignment="1" applyProtection="1">
      <alignment horizontal="center" vertical="top"/>
      <protection hidden="1"/>
    </xf>
    <xf numFmtId="0" fontId="0" fillId="33" borderId="72" xfId="0" applyFill="1" applyBorder="1" applyAlignment="1" applyProtection="1">
      <alignment horizontal="center"/>
      <protection hidden="1"/>
    </xf>
    <xf numFmtId="0" fontId="28" fillId="33" borderId="73" xfId="0" applyFont="1" applyFill="1" applyBorder="1" applyAlignment="1" applyProtection="1">
      <alignment horizontal="center" vertical="top"/>
      <protection hidden="1"/>
    </xf>
    <xf numFmtId="0" fontId="0" fillId="33" borderId="72" xfId="0" applyFont="1" applyFill="1" applyBorder="1" applyAlignment="1" applyProtection="1">
      <alignment horizontal="left"/>
      <protection hidden="1" locked="0"/>
    </xf>
    <xf numFmtId="0" fontId="13" fillId="33" borderId="74" xfId="0" applyFont="1" applyFill="1" applyBorder="1" applyAlignment="1" applyProtection="1">
      <alignment horizontal="left" vertical="center"/>
      <protection locked="0"/>
    </xf>
    <xf numFmtId="0" fontId="13" fillId="33" borderId="75" xfId="0" applyFont="1" applyFill="1" applyBorder="1" applyAlignment="1" applyProtection="1">
      <alignment horizontal="left" vertical="center"/>
      <protection locked="0"/>
    </xf>
    <xf numFmtId="0" fontId="79" fillId="33" borderId="76" xfId="0" applyFont="1" applyFill="1" applyBorder="1" applyAlignment="1" applyProtection="1">
      <alignment horizontal="left" vertical="center"/>
      <protection locked="0"/>
    </xf>
    <xf numFmtId="0" fontId="79" fillId="33" borderId="77" xfId="0" applyFont="1" applyFill="1" applyBorder="1" applyAlignment="1" applyProtection="1">
      <alignment horizontal="left" vertical="center"/>
      <protection locked="0"/>
    </xf>
    <xf numFmtId="0" fontId="79" fillId="33" borderId="78" xfId="0" applyFont="1" applyFill="1" applyBorder="1" applyAlignment="1" applyProtection="1">
      <alignment horizontal="left" vertical="center"/>
      <protection locked="0"/>
    </xf>
    <xf numFmtId="0" fontId="72" fillId="33" borderId="79" xfId="0" applyFont="1" applyFill="1" applyBorder="1" applyAlignment="1" applyProtection="1">
      <alignment horizontal="center" vertical="top"/>
      <protection hidden="1"/>
    </xf>
    <xf numFmtId="0" fontId="13" fillId="33" borderId="80" xfId="0" applyFont="1" applyFill="1" applyBorder="1" applyAlignment="1" applyProtection="1">
      <alignment horizontal="left" vertical="center"/>
      <protection locked="0"/>
    </xf>
    <xf numFmtId="0" fontId="13" fillId="33" borderId="81" xfId="0" applyFont="1" applyFill="1" applyBorder="1" applyAlignment="1" applyProtection="1">
      <alignment horizontal="left" vertical="center"/>
      <protection locked="0"/>
    </xf>
    <xf numFmtId="0" fontId="13" fillId="33" borderId="82" xfId="0" applyFont="1" applyFill="1" applyBorder="1" applyAlignment="1" applyProtection="1">
      <alignment horizontal="left" vertical="center"/>
      <protection locked="0"/>
    </xf>
    <xf numFmtId="0" fontId="13" fillId="33" borderId="83" xfId="0" applyFont="1" applyFill="1" applyBorder="1" applyAlignment="1" applyProtection="1">
      <alignment horizontal="left" vertical="center"/>
      <protection locked="0"/>
    </xf>
    <xf numFmtId="0" fontId="25" fillId="33" borderId="59" xfId="0" applyFont="1" applyFill="1" applyBorder="1" applyAlignment="1" applyProtection="1">
      <alignment horizontal="left" vertical="center"/>
      <protection hidden="1"/>
    </xf>
    <xf numFmtId="14" fontId="0" fillId="33" borderId="72" xfId="0" applyNumberFormat="1" applyFont="1" applyFill="1" applyBorder="1" applyAlignment="1" applyProtection="1">
      <alignment horizontal="center"/>
      <protection hidden="1" locked="0"/>
    </xf>
    <xf numFmtId="0" fontId="80" fillId="33" borderId="0" xfId="0" applyFont="1" applyFill="1" applyBorder="1" applyAlignment="1" applyProtection="1">
      <alignment horizontal="center" wrapText="1"/>
      <protection hidden="1"/>
    </xf>
    <xf numFmtId="0" fontId="13" fillId="33" borderId="84" xfId="0" applyFont="1" applyFill="1" applyBorder="1" applyAlignment="1" applyProtection="1">
      <alignment horizontal="left" vertical="center"/>
      <protection hidden="1"/>
    </xf>
    <xf numFmtId="0" fontId="13" fillId="33" borderId="85" xfId="0" applyFont="1" applyFill="1" applyBorder="1" applyAlignment="1" applyProtection="1">
      <alignment horizontal="left" vertical="center"/>
      <protection hidden="1"/>
    </xf>
    <xf numFmtId="0" fontId="13" fillId="34" borderId="74" xfId="0" applyFont="1" applyFill="1" applyBorder="1" applyAlignment="1" applyProtection="1">
      <alignment horizontal="left" vertical="center"/>
      <protection hidden="1"/>
    </xf>
    <xf numFmtId="0" fontId="13" fillId="34" borderId="75" xfId="0" applyFont="1" applyFill="1" applyBorder="1" applyAlignment="1" applyProtection="1">
      <alignment horizontal="left" vertical="center"/>
      <protection hidden="1"/>
    </xf>
    <xf numFmtId="0" fontId="72" fillId="33" borderId="0" xfId="0" applyFont="1" applyFill="1" applyAlignment="1" applyProtection="1">
      <alignment horizontal="left" wrapText="1"/>
      <protection hidden="1"/>
    </xf>
    <xf numFmtId="0" fontId="13" fillId="34" borderId="82" xfId="0" applyFont="1" applyFill="1" applyBorder="1" applyAlignment="1" applyProtection="1">
      <alignment horizontal="left" vertical="center"/>
      <protection hidden="1"/>
    </xf>
    <xf numFmtId="0" fontId="13" fillId="34" borderId="83" xfId="0" applyFont="1" applyFill="1" applyBorder="1" applyAlignment="1" applyProtection="1">
      <alignment horizontal="left" vertical="center"/>
      <protection hidden="1"/>
    </xf>
    <xf numFmtId="0" fontId="13" fillId="33" borderId="66" xfId="0" applyFont="1" applyFill="1" applyBorder="1" applyAlignment="1" applyProtection="1">
      <alignment horizontal="left" vertical="center"/>
      <protection hidden="1"/>
    </xf>
    <xf numFmtId="0" fontId="13" fillId="33" borderId="55" xfId="0" applyFont="1" applyFill="1" applyBorder="1" applyAlignment="1" applyProtection="1">
      <alignment horizontal="left" vertical="center"/>
      <protection hidden="1"/>
    </xf>
    <xf numFmtId="0" fontId="1" fillId="0" borderId="20" xfId="59" applyFon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14" fillId="0" borderId="0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32" borderId="23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nn" xfId="57"/>
    <cellStyle name="Normal_kapnoma" xfId="58"/>
    <cellStyle name="Normal_Paraugs COSTBE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">
    <dxf>
      <font>
        <color indexed="10"/>
      </font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name val="Cambria"/>
        <color theme="1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name val="Cambria"/>
        <color theme="1"/>
      </font>
      <fill>
        <patternFill>
          <bgColor indexed="9"/>
        </patternFill>
      </fill>
    </dxf>
    <dxf>
      <font>
        <b/>
        <i val="0"/>
        <color theme="1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1:AM87"/>
  <sheetViews>
    <sheetView showGridLines="0" tabSelected="1" zoomScaleSheetLayoutView="100" workbookViewId="0" topLeftCell="A31">
      <selection activeCell="C3" sqref="C3:D3"/>
    </sheetView>
  </sheetViews>
  <sheetFormatPr defaultColWidth="0" defaultRowHeight="0" customHeight="1" zeroHeight="1"/>
  <cols>
    <col min="1" max="1" width="1.1484375" style="179" customWidth="1"/>
    <col min="2" max="2" width="1.1484375" style="116" customWidth="1"/>
    <col min="3" max="3" width="1.57421875" style="116" customWidth="1"/>
    <col min="4" max="4" width="43.8515625" style="116" customWidth="1"/>
    <col min="5" max="5" width="6.421875" style="116" customWidth="1"/>
    <col min="6" max="17" width="8.28125" style="116" customWidth="1"/>
    <col min="18" max="18" width="1.7109375" style="121" customWidth="1"/>
    <col min="19" max="19" width="10.28125" style="116" customWidth="1"/>
    <col min="20" max="20" width="1.7109375" style="116" customWidth="1"/>
    <col min="21" max="21" width="1.8515625" style="179" customWidth="1"/>
    <col min="22" max="22" width="5.7109375" style="121" hidden="1" customWidth="1"/>
    <col min="23" max="23" width="5.28125" style="121" hidden="1" customWidth="1"/>
    <col min="24" max="24" width="9.140625" style="116" hidden="1" customWidth="1"/>
    <col min="25" max="25" width="8.57421875" style="116" hidden="1" customWidth="1"/>
    <col min="26" max="26" width="9.140625" style="116" hidden="1" customWidth="1"/>
    <col min="27" max="27" width="2.57421875" style="116" hidden="1" customWidth="1"/>
    <col min="28" max="29" width="9.140625" style="116" hidden="1" customWidth="1"/>
    <col min="30" max="30" width="17.57421875" style="116" hidden="1" customWidth="1"/>
    <col min="31" max="109" width="9.140625" style="116" hidden="1" customWidth="1"/>
    <col min="110" max="16384" width="8.8515625" style="116" hidden="1" customWidth="1"/>
  </cols>
  <sheetData>
    <row r="1" spans="18:28" s="179" customFormat="1" ht="5.25" customHeight="1">
      <c r="R1" s="180"/>
      <c r="V1" s="180"/>
      <c r="W1" s="180"/>
      <c r="Z1" s="179">
        <v>1</v>
      </c>
      <c r="AB1" s="179">
        <v>1</v>
      </c>
    </row>
    <row r="2" spans="3:39" ht="39.75" customHeight="1">
      <c r="C2" s="134"/>
      <c r="D2" s="122"/>
      <c r="F2" s="113"/>
      <c r="G2" s="123"/>
      <c r="H2" s="123"/>
      <c r="I2" s="123"/>
      <c r="J2" s="134"/>
      <c r="K2" s="134"/>
      <c r="L2" s="134"/>
      <c r="M2" s="134"/>
      <c r="N2" s="135"/>
      <c r="O2" s="122"/>
      <c r="P2" s="122"/>
      <c r="Q2" s="113"/>
      <c r="R2" s="122"/>
      <c r="S2" s="269" t="s">
        <v>152</v>
      </c>
      <c r="T2" s="124"/>
      <c r="V2" s="231">
        <v>2</v>
      </c>
      <c r="W2" s="122"/>
      <c r="AB2" s="124">
        <v>1</v>
      </c>
      <c r="AC2" s="124" t="s">
        <v>118</v>
      </c>
      <c r="AD2" s="124">
        <v>1</v>
      </c>
      <c r="AE2" s="124" t="str">
        <f>"A"&amp;AM55</f>
        <v>A7</v>
      </c>
      <c r="AL2" s="116">
        <v>1</v>
      </c>
      <c r="AM2" s="116">
        <v>7</v>
      </c>
    </row>
    <row r="3" spans="3:31" ht="15">
      <c r="C3" s="313"/>
      <c r="D3" s="314"/>
      <c r="E3" s="122"/>
      <c r="F3" s="313"/>
      <c r="G3" s="315"/>
      <c r="H3" s="314"/>
      <c r="I3" s="122"/>
      <c r="L3" s="122"/>
      <c r="M3" s="122"/>
      <c r="N3" s="122"/>
      <c r="O3" s="106"/>
      <c r="P3" s="105"/>
      <c r="Q3" s="122"/>
      <c r="R3" s="122"/>
      <c r="S3" s="123"/>
      <c r="T3" s="124"/>
      <c r="V3" s="231">
        <v>1</v>
      </c>
      <c r="W3" s="122"/>
      <c r="AB3" s="124"/>
      <c r="AC3" s="125" t="s">
        <v>117</v>
      </c>
      <c r="AD3" s="124"/>
      <c r="AE3" s="124"/>
    </row>
    <row r="4" spans="3:31" ht="9.75" customHeight="1">
      <c r="C4" s="134"/>
      <c r="D4" s="267" t="s">
        <v>130</v>
      </c>
      <c r="F4" s="316" t="s">
        <v>141</v>
      </c>
      <c r="G4" s="316"/>
      <c r="H4" s="316"/>
      <c r="I4" s="123"/>
      <c r="J4" s="134"/>
      <c r="K4" s="134"/>
      <c r="L4" s="134"/>
      <c r="M4" s="134"/>
      <c r="N4" s="135"/>
      <c r="O4" s="122"/>
      <c r="P4" s="122"/>
      <c r="Q4" s="113"/>
      <c r="R4" s="122"/>
      <c r="S4" s="122"/>
      <c r="T4" s="124"/>
      <c r="V4" s="231"/>
      <c r="W4" s="122"/>
      <c r="AB4" s="124"/>
      <c r="AC4" s="124"/>
      <c r="AD4" s="124"/>
      <c r="AE4" s="124"/>
    </row>
    <row r="5" spans="3:31" ht="20.25" customHeight="1" thickBot="1">
      <c r="C5" s="279" t="s">
        <v>142</v>
      </c>
      <c r="D5" s="283"/>
      <c r="E5" s="275"/>
      <c r="F5" s="284"/>
      <c r="G5" s="285"/>
      <c r="H5" s="285"/>
      <c r="I5" s="285"/>
      <c r="J5" s="286"/>
      <c r="K5" s="286"/>
      <c r="L5" s="283"/>
      <c r="M5" s="285"/>
      <c r="N5" s="283"/>
      <c r="O5" s="285"/>
      <c r="P5" s="283"/>
      <c r="Q5" s="287"/>
      <c r="R5" s="284"/>
      <c r="S5" s="283"/>
      <c r="T5" s="124"/>
      <c r="V5" s="122"/>
      <c r="W5" s="122"/>
      <c r="AB5" s="124"/>
      <c r="AD5" s="124"/>
      <c r="AE5" s="124"/>
    </row>
    <row r="6" spans="4:39" ht="17.25" customHeight="1">
      <c r="D6" s="100"/>
      <c r="E6" s="106" t="s">
        <v>119</v>
      </c>
      <c r="F6" s="270" t="str">
        <f>AE57</f>
        <v>jan</v>
      </c>
      <c r="G6" s="270" t="str">
        <f>AE58</f>
        <v>feb</v>
      </c>
      <c r="H6" s="270" t="str">
        <f>AE59</f>
        <v>mar</v>
      </c>
      <c r="I6" s="270" t="str">
        <f>AE60</f>
        <v>apr</v>
      </c>
      <c r="J6" s="270" t="str">
        <f>AE61</f>
        <v>mai</v>
      </c>
      <c r="K6" s="270" t="str">
        <f>AE62</f>
        <v>jūn</v>
      </c>
      <c r="L6" s="270" t="str">
        <f>AE63</f>
        <v>jūl</v>
      </c>
      <c r="M6" s="270" t="str">
        <f>AE64</f>
        <v>aug</v>
      </c>
      <c r="N6" s="270" t="str">
        <f>AE65</f>
        <v>sep</v>
      </c>
      <c r="O6" s="270" t="str">
        <f>AE66</f>
        <v>okt</v>
      </c>
      <c r="P6" s="270" t="str">
        <f>AE67</f>
        <v>nov</v>
      </c>
      <c r="Q6" s="270" t="str">
        <f>AE68</f>
        <v>dec</v>
      </c>
      <c r="R6" s="270"/>
      <c r="S6" s="271" t="s">
        <v>1</v>
      </c>
      <c r="T6" s="272"/>
      <c r="V6" s="136"/>
      <c r="W6" s="137"/>
      <c r="AB6" s="125"/>
      <c r="AD6" s="125" t="s">
        <v>115</v>
      </c>
      <c r="AE6" s="125"/>
      <c r="AL6" s="116">
        <v>2</v>
      </c>
      <c r="AM6" s="116">
        <v>8</v>
      </c>
    </row>
    <row r="7" spans="3:39" ht="11.25" customHeight="1">
      <c r="C7" s="148"/>
      <c r="D7" s="141"/>
      <c r="E7" s="106" t="s">
        <v>125</v>
      </c>
      <c r="F7" s="178"/>
      <c r="G7" s="117">
        <f>F85</f>
        <v>0</v>
      </c>
      <c r="H7" s="117">
        <f aca="true" t="shared" si="0" ref="H7:Q7">G85</f>
        <v>0</v>
      </c>
      <c r="I7" s="117">
        <f t="shared" si="0"/>
        <v>0</v>
      </c>
      <c r="J7" s="117">
        <f t="shared" si="0"/>
        <v>0</v>
      </c>
      <c r="K7" s="117">
        <f t="shared" si="0"/>
        <v>0</v>
      </c>
      <c r="L7" s="117">
        <f t="shared" si="0"/>
        <v>0</v>
      </c>
      <c r="M7" s="117">
        <f t="shared" si="0"/>
        <v>0</v>
      </c>
      <c r="N7" s="117">
        <f t="shared" si="0"/>
        <v>0</v>
      </c>
      <c r="O7" s="117">
        <f t="shared" si="0"/>
        <v>0</v>
      </c>
      <c r="P7" s="117">
        <f t="shared" si="0"/>
        <v>0</v>
      </c>
      <c r="Q7" s="117">
        <f t="shared" si="0"/>
        <v>0</v>
      </c>
      <c r="R7" s="117"/>
      <c r="S7" s="117"/>
      <c r="T7" s="126"/>
      <c r="V7" s="138"/>
      <c r="W7" s="139"/>
      <c r="AB7" s="126"/>
      <c r="AC7" s="126"/>
      <c r="AD7" s="126"/>
      <c r="AE7" s="126"/>
      <c r="AL7" s="116">
        <v>3</v>
      </c>
      <c r="AM7" s="116">
        <v>9</v>
      </c>
    </row>
    <row r="8" spans="4:39" ht="12.75">
      <c r="D8" s="149"/>
      <c r="E8" s="146" t="s">
        <v>14</v>
      </c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18"/>
      <c r="S8" s="117"/>
      <c r="T8" s="125"/>
      <c r="V8" s="138"/>
      <c r="W8" s="139"/>
      <c r="AB8" s="125"/>
      <c r="AC8" s="125"/>
      <c r="AD8" s="125"/>
      <c r="AE8" s="125"/>
      <c r="AL8" s="116">
        <v>4</v>
      </c>
      <c r="AM8" s="116">
        <v>10</v>
      </c>
    </row>
    <row r="9" spans="4:39" ht="11.25" customHeight="1">
      <c r="D9" s="243" t="s">
        <v>129</v>
      </c>
      <c r="E9" s="261">
        <v>0.21</v>
      </c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68"/>
      <c r="R9" s="114"/>
      <c r="S9" s="117">
        <f aca="true" t="shared" si="1" ref="S9:S79">SUM(F9:Q9)</f>
        <v>0</v>
      </c>
      <c r="T9" s="125"/>
      <c r="V9" s="127"/>
      <c r="W9" s="259"/>
      <c r="X9" s="258"/>
      <c r="AB9" s="125"/>
      <c r="AC9" s="125"/>
      <c r="AD9" s="125"/>
      <c r="AE9" s="125"/>
      <c r="AL9" s="116">
        <v>5</v>
      </c>
      <c r="AM9" s="116">
        <v>11</v>
      </c>
    </row>
    <row r="10" spans="4:39" ht="11.25" customHeight="1">
      <c r="D10" s="142" t="s">
        <v>128</v>
      </c>
      <c r="E10" s="262">
        <v>0.21</v>
      </c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69"/>
      <c r="R10" s="114"/>
      <c r="S10" s="117">
        <f t="shared" si="1"/>
        <v>0</v>
      </c>
      <c r="T10" s="125"/>
      <c r="V10" s="127"/>
      <c r="W10" s="259"/>
      <c r="AL10" s="116">
        <v>6</v>
      </c>
      <c r="AM10" s="116">
        <v>12</v>
      </c>
    </row>
    <row r="11" spans="4:23" ht="12.75">
      <c r="D11" s="127"/>
      <c r="E11" s="106" t="s">
        <v>1</v>
      </c>
      <c r="F11" s="207">
        <f>SUM(F9:F10)</f>
        <v>0</v>
      </c>
      <c r="G11" s="207">
        <f aca="true" t="shared" si="2" ref="G11:Q11">SUM(G9:G10)</f>
        <v>0</v>
      </c>
      <c r="H11" s="207">
        <f t="shared" si="2"/>
        <v>0</v>
      </c>
      <c r="I11" s="207">
        <f t="shared" si="2"/>
        <v>0</v>
      </c>
      <c r="J11" s="207">
        <f t="shared" si="2"/>
        <v>0</v>
      </c>
      <c r="K11" s="207">
        <f t="shared" si="2"/>
        <v>0</v>
      </c>
      <c r="L11" s="207">
        <f t="shared" si="2"/>
        <v>0</v>
      </c>
      <c r="M11" s="207">
        <f t="shared" si="2"/>
        <v>0</v>
      </c>
      <c r="N11" s="207">
        <f t="shared" si="2"/>
        <v>0</v>
      </c>
      <c r="O11" s="207">
        <f t="shared" si="2"/>
        <v>0</v>
      </c>
      <c r="P11" s="207">
        <f t="shared" si="2"/>
        <v>0</v>
      </c>
      <c r="Q11" s="207">
        <f t="shared" si="2"/>
        <v>0</v>
      </c>
      <c r="R11" s="114"/>
      <c r="S11" s="117"/>
      <c r="T11" s="125"/>
      <c r="V11" s="127"/>
      <c r="W11" s="140"/>
    </row>
    <row r="12" spans="4:23" ht="11.25" customHeight="1">
      <c r="D12" s="104" t="s">
        <v>120</v>
      </c>
      <c r="E12" s="235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114"/>
      <c r="S12" s="117"/>
      <c r="T12" s="125"/>
      <c r="V12" s="127"/>
      <c r="W12" s="140"/>
    </row>
    <row r="13" spans="4:39" ht="11.25" customHeight="1">
      <c r="D13" s="181"/>
      <c r="E13" s="262">
        <v>0.21</v>
      </c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69"/>
      <c r="R13" s="114"/>
      <c r="S13" s="117">
        <f t="shared" si="1"/>
        <v>0</v>
      </c>
      <c r="T13" s="125"/>
      <c r="V13" s="127"/>
      <c r="W13" s="259"/>
      <c r="AL13" s="116">
        <v>7</v>
      </c>
      <c r="AM13" s="116">
        <v>13</v>
      </c>
    </row>
    <row r="14" spans="4:39" ht="11.25" customHeight="1">
      <c r="D14" s="181"/>
      <c r="E14" s="262">
        <v>0.21</v>
      </c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69"/>
      <c r="R14" s="114"/>
      <c r="S14" s="117">
        <f t="shared" si="1"/>
        <v>0</v>
      </c>
      <c r="T14" s="125"/>
      <c r="V14" s="127"/>
      <c r="W14" s="259"/>
      <c r="AL14" s="116">
        <v>8</v>
      </c>
      <c r="AM14" s="116">
        <v>14</v>
      </c>
    </row>
    <row r="15" spans="4:39" ht="11.25" customHeight="1">
      <c r="D15" s="181"/>
      <c r="E15" s="262">
        <v>0.21</v>
      </c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69"/>
      <c r="R15" s="114"/>
      <c r="S15" s="117">
        <f t="shared" si="1"/>
        <v>0</v>
      </c>
      <c r="T15" s="125"/>
      <c r="V15" s="127"/>
      <c r="W15" s="259"/>
      <c r="AL15" s="116">
        <v>9</v>
      </c>
      <c r="AM15" s="116">
        <v>15</v>
      </c>
    </row>
    <row r="16" spans="4:39" ht="11.25" customHeight="1">
      <c r="D16" s="181"/>
      <c r="E16" s="262">
        <v>0.21</v>
      </c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69"/>
      <c r="R16" s="114"/>
      <c r="S16" s="117">
        <f t="shared" si="1"/>
        <v>0</v>
      </c>
      <c r="T16" s="125"/>
      <c r="V16" s="127"/>
      <c r="W16" s="259"/>
      <c r="AL16" s="116">
        <v>10</v>
      </c>
      <c r="AM16" s="116">
        <v>16</v>
      </c>
    </row>
    <row r="17" spans="4:39" ht="11.25" customHeight="1">
      <c r="D17" s="181"/>
      <c r="E17" s="262">
        <v>0.21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69"/>
      <c r="R17" s="114"/>
      <c r="S17" s="117">
        <f t="shared" si="1"/>
        <v>0</v>
      </c>
      <c r="T17" s="125"/>
      <c r="V17" s="127"/>
      <c r="W17" s="259"/>
      <c r="AL17" s="116">
        <v>11</v>
      </c>
      <c r="AM17" s="116">
        <v>17</v>
      </c>
    </row>
    <row r="18" spans="4:39" ht="11.25" customHeight="1">
      <c r="D18" s="181"/>
      <c r="E18" s="262">
        <v>0.21</v>
      </c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69"/>
      <c r="R18" s="114"/>
      <c r="S18" s="117">
        <f t="shared" si="1"/>
        <v>0</v>
      </c>
      <c r="T18" s="125"/>
      <c r="V18" s="127"/>
      <c r="W18" s="259"/>
      <c r="AL18" s="116">
        <v>12</v>
      </c>
      <c r="AM18" s="116">
        <v>22</v>
      </c>
    </row>
    <row r="19" spans="4:39" ht="11.25" customHeight="1">
      <c r="D19" s="181"/>
      <c r="E19" s="262">
        <v>0.21</v>
      </c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69"/>
      <c r="R19" s="114"/>
      <c r="S19" s="117">
        <f t="shared" si="1"/>
        <v>0</v>
      </c>
      <c r="T19" s="125"/>
      <c r="V19" s="127"/>
      <c r="W19" s="259"/>
      <c r="AL19" s="116">
        <v>13</v>
      </c>
      <c r="AM19" s="116">
        <v>23</v>
      </c>
    </row>
    <row r="20" spans="4:39" ht="11.25" customHeight="1">
      <c r="D20" s="181"/>
      <c r="E20" s="262">
        <v>0.21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69"/>
      <c r="R20" s="114"/>
      <c r="S20" s="117">
        <f t="shared" si="1"/>
        <v>0</v>
      </c>
      <c r="T20" s="125"/>
      <c r="V20" s="127"/>
      <c r="W20" s="259"/>
      <c r="AL20" s="116">
        <v>14</v>
      </c>
      <c r="AM20" s="116">
        <v>28</v>
      </c>
    </row>
    <row r="21" spans="4:39" ht="11.25" customHeight="1">
      <c r="D21" s="181"/>
      <c r="E21" s="262">
        <v>0.21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69"/>
      <c r="R21" s="114"/>
      <c r="S21" s="117">
        <f t="shared" si="1"/>
        <v>0</v>
      </c>
      <c r="T21" s="125"/>
      <c r="V21" s="127"/>
      <c r="W21" s="259"/>
      <c r="AL21" s="116">
        <v>15</v>
      </c>
      <c r="AM21" s="116">
        <v>29</v>
      </c>
    </row>
    <row r="22" spans="4:39" ht="11.25" customHeight="1">
      <c r="D22" s="181"/>
      <c r="E22" s="262">
        <v>0.21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69"/>
      <c r="R22" s="114"/>
      <c r="S22" s="117">
        <f t="shared" si="1"/>
        <v>0</v>
      </c>
      <c r="T22" s="125"/>
      <c r="V22" s="127"/>
      <c r="W22" s="259"/>
      <c r="AL22" s="116">
        <v>16</v>
      </c>
      <c r="AM22" s="116">
        <v>30</v>
      </c>
    </row>
    <row r="23" spans="4:39" ht="11.25" customHeight="1">
      <c r="D23" s="181"/>
      <c r="E23" s="262">
        <v>0.21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69"/>
      <c r="R23" s="114"/>
      <c r="S23" s="117">
        <f t="shared" si="1"/>
        <v>0</v>
      </c>
      <c r="T23" s="125"/>
      <c r="V23" s="127"/>
      <c r="W23" s="259"/>
      <c r="AL23" s="116">
        <v>17</v>
      </c>
      <c r="AM23" s="116">
        <v>31</v>
      </c>
    </row>
    <row r="24" spans="4:39" ht="12.75">
      <c r="D24" s="101"/>
      <c r="E24" s="106" t="s">
        <v>1</v>
      </c>
      <c r="F24" s="117">
        <f>SUM(F13:F23)</f>
        <v>0</v>
      </c>
      <c r="G24" s="117">
        <f aca="true" t="shared" si="3" ref="G24:Q24">SUM(G13:G23)</f>
        <v>0</v>
      </c>
      <c r="H24" s="117">
        <f t="shared" si="3"/>
        <v>0</v>
      </c>
      <c r="I24" s="117">
        <f t="shared" si="3"/>
        <v>0</v>
      </c>
      <c r="J24" s="117">
        <f t="shared" si="3"/>
        <v>0</v>
      </c>
      <c r="K24" s="117">
        <f t="shared" si="3"/>
        <v>0</v>
      </c>
      <c r="L24" s="117">
        <f t="shared" si="3"/>
        <v>0</v>
      </c>
      <c r="M24" s="117">
        <f t="shared" si="3"/>
        <v>0</v>
      </c>
      <c r="N24" s="117">
        <f t="shared" si="3"/>
        <v>0</v>
      </c>
      <c r="O24" s="117">
        <f t="shared" si="3"/>
        <v>0</v>
      </c>
      <c r="P24" s="117">
        <f t="shared" si="3"/>
        <v>0</v>
      </c>
      <c r="Q24" s="117">
        <f t="shared" si="3"/>
        <v>0</v>
      </c>
      <c r="R24" s="117"/>
      <c r="S24" s="117">
        <f>SUM(S13:S23)</f>
        <v>0</v>
      </c>
      <c r="T24" s="125"/>
      <c r="V24" s="127"/>
      <c r="W24" s="140"/>
      <c r="AD24" s="128">
        <v>2</v>
      </c>
      <c r="AE24" s="128">
        <f>AD24-1</f>
        <v>1</v>
      </c>
      <c r="AF24" s="128"/>
      <c r="AG24" s="128">
        <v>2</v>
      </c>
      <c r="AH24" s="128">
        <f>AG24-1</f>
        <v>1</v>
      </c>
      <c r="AL24" s="116">
        <v>18</v>
      </c>
      <c r="AM24" s="116">
        <v>32</v>
      </c>
    </row>
    <row r="25" spans="4:34" ht="12.75">
      <c r="D25" s="105" t="s">
        <v>121</v>
      </c>
      <c r="E25" s="106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25"/>
      <c r="V25" s="127"/>
      <c r="W25" s="140"/>
      <c r="AD25" s="128"/>
      <c r="AE25" s="128"/>
      <c r="AF25" s="128"/>
      <c r="AG25" s="128"/>
      <c r="AH25" s="128"/>
    </row>
    <row r="26" spans="4:39" ht="11.25" customHeight="1">
      <c r="D26" s="142" t="s">
        <v>144</v>
      </c>
      <c r="E26" s="262">
        <v>0</v>
      </c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69"/>
      <c r="R26" s="114"/>
      <c r="S26" s="117">
        <f>SUM(F26:Q26)</f>
        <v>0</v>
      </c>
      <c r="T26" s="125"/>
      <c r="V26" s="127"/>
      <c r="W26" s="259"/>
      <c r="AC26" s="129" t="s">
        <v>56</v>
      </c>
      <c r="AD26" s="129"/>
      <c r="AE26" s="129"/>
      <c r="AF26" s="129" t="s">
        <v>57</v>
      </c>
      <c r="AG26" s="129"/>
      <c r="AH26" s="129"/>
      <c r="AL26" s="116">
        <v>19</v>
      </c>
      <c r="AM26" s="116">
        <v>33</v>
      </c>
    </row>
    <row r="27" spans="4:39" ht="11.25" customHeight="1">
      <c r="D27" s="142" t="s">
        <v>145</v>
      </c>
      <c r="E27" s="262">
        <v>0</v>
      </c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3"/>
      <c r="R27" s="103"/>
      <c r="S27" s="117">
        <f>SUM(F27:Q27)</f>
        <v>0</v>
      </c>
      <c r="T27" s="125"/>
      <c r="V27" s="127"/>
      <c r="W27" s="259"/>
      <c r="AB27" s="125">
        <v>1</v>
      </c>
      <c r="AC27" s="130">
        <f>IF(AE24&gt;=$AB$27,0,$AB$27)</f>
        <v>0</v>
      </c>
      <c r="AD27" s="130">
        <f>IF(AC27=0,0,LOOKUP(AC27,$AB$27:$AB$53,#REF!))</f>
        <v>0</v>
      </c>
      <c r="AE27" s="130">
        <f>IF(AC27=0,0,LOOKUP(AC27,$AB$27:$AB$53,#REF!))</f>
        <v>0</v>
      </c>
      <c r="AF27" s="130">
        <f>IF($AH$24&gt;=AB27,0,AB27)</f>
        <v>0</v>
      </c>
      <c r="AG27" s="116">
        <f>IF($AF$27=0,0,LOOKUP($AF$27,$AB$27:$AB$53,#REF!))</f>
        <v>0</v>
      </c>
      <c r="AH27" s="116">
        <f>IF(AF27=0,0,LOOKUP(AF27,$AB$27:$AB$53,#REF!))</f>
        <v>0</v>
      </c>
      <c r="AL27" s="116">
        <v>20</v>
      </c>
      <c r="AM27" s="116">
        <v>34</v>
      </c>
    </row>
    <row r="28" spans="4:39" ht="11.25" customHeight="1">
      <c r="D28" s="142" t="s">
        <v>2</v>
      </c>
      <c r="E28" s="262">
        <v>0.21</v>
      </c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69"/>
      <c r="R28" s="114"/>
      <c r="S28" s="117">
        <f t="shared" si="1"/>
        <v>0</v>
      </c>
      <c r="T28" s="125"/>
      <c r="V28" s="127"/>
      <c r="W28" s="259"/>
      <c r="AB28" s="125">
        <v>2</v>
      </c>
      <c r="AC28" s="130">
        <f aca="true" t="shared" si="4" ref="AC28:AC53">IF($AE$24&gt;=AB28,0,AC27+1)</f>
        <v>1</v>
      </c>
      <c r="AD28" s="130" t="e">
        <f>IF(AC28=0,0,LOOKUP(AC28,$AB$27:$AB$53,#REF!))</f>
        <v>#REF!</v>
      </c>
      <c r="AE28" s="130" t="e">
        <f>IF(AC28=0,0,LOOKUP(AC28,$AB$27:$AB$53,#REF!))</f>
        <v>#REF!</v>
      </c>
      <c r="AF28" s="130">
        <f aca="true" t="shared" si="5" ref="AF28:AF53">IF($AH$24&gt;=AB28,0,AF27+1)</f>
        <v>1</v>
      </c>
      <c r="AG28" s="116" t="e">
        <f>IF(AF28=0,0,LOOKUP(AF28,$AB$27:$AB$53,#REF!))</f>
        <v>#REF!</v>
      </c>
      <c r="AH28" s="116" t="e">
        <f>IF(AF28=0,0,LOOKUP(AF28,$AB$27:$AB$53,#REF!))</f>
        <v>#REF!</v>
      </c>
      <c r="AL28" s="116">
        <v>21</v>
      </c>
      <c r="AM28" s="116">
        <v>35</v>
      </c>
    </row>
    <row r="29" spans="4:39" ht="11.25" customHeight="1">
      <c r="D29" s="181"/>
      <c r="E29" s="262">
        <v>0.21</v>
      </c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69"/>
      <c r="R29" s="114"/>
      <c r="S29" s="117">
        <f t="shared" si="1"/>
        <v>0</v>
      </c>
      <c r="T29" s="125"/>
      <c r="V29" s="127"/>
      <c r="W29" s="259"/>
      <c r="AB29" s="125">
        <v>3</v>
      </c>
      <c r="AC29" s="130">
        <f t="shared" si="4"/>
        <v>2</v>
      </c>
      <c r="AD29" s="130" t="e">
        <f>IF(AC29=0,0,LOOKUP(AC29,$AB$27:$AB$53,#REF!))</f>
        <v>#REF!</v>
      </c>
      <c r="AE29" s="130" t="e">
        <f>IF(AC29=0,0,LOOKUP(AC29,$AB$27:$AB$53,#REF!))</f>
        <v>#REF!</v>
      </c>
      <c r="AF29" s="130">
        <f t="shared" si="5"/>
        <v>2</v>
      </c>
      <c r="AG29" s="116" t="e">
        <f>IF(AF29=0,0,LOOKUP(AF29,$AB$27:$AB$53,#REF!))</f>
        <v>#REF!</v>
      </c>
      <c r="AH29" s="116" t="e">
        <f>IF(AF29=0,0,LOOKUP(AF29,$AB$27:$AB$53,#REF!))</f>
        <v>#REF!</v>
      </c>
      <c r="AL29" s="116">
        <v>22</v>
      </c>
      <c r="AM29" s="116">
        <v>36</v>
      </c>
    </row>
    <row r="30" spans="4:39" ht="11.25" customHeight="1">
      <c r="D30" s="236"/>
      <c r="E30" s="262">
        <v>0.21</v>
      </c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73"/>
      <c r="R30" s="114"/>
      <c r="S30" s="117">
        <f t="shared" si="1"/>
        <v>0</v>
      </c>
      <c r="T30" s="125"/>
      <c r="V30" s="127"/>
      <c r="W30" s="259"/>
      <c r="AB30" s="125">
        <v>4</v>
      </c>
      <c r="AC30" s="130">
        <f t="shared" si="4"/>
        <v>3</v>
      </c>
      <c r="AD30" s="130" t="e">
        <f>IF(AC30=0,0,LOOKUP(AC30,$AB$27:$AB$53,#REF!))</f>
        <v>#REF!</v>
      </c>
      <c r="AE30" s="130" t="e">
        <f>IF(AC30=0,0,LOOKUP(AC30,$AB$27:$AB$53,#REF!))</f>
        <v>#REF!</v>
      </c>
      <c r="AF30" s="130">
        <f t="shared" si="5"/>
        <v>3</v>
      </c>
      <c r="AG30" s="116" t="e">
        <f>IF(AF30=0,0,LOOKUP(AF30,$AB$27:$AB$53,#REF!))</f>
        <v>#REF!</v>
      </c>
      <c r="AH30" s="116" t="e">
        <f>IF(AF30=0,0,LOOKUP(AF30,$AB$27:$AB$53,#REF!))</f>
        <v>#REF!</v>
      </c>
      <c r="AL30" s="116">
        <v>23</v>
      </c>
      <c r="AM30" s="116">
        <v>37</v>
      </c>
    </row>
    <row r="31" spans="4:39" ht="10.5" customHeight="1">
      <c r="D31" s="240"/>
      <c r="E31" s="241" t="s">
        <v>13</v>
      </c>
      <c r="F31" s="242">
        <f aca="true" t="shared" si="6" ref="F31:Q31">(F9*$E$9)+(F10*$E$10)+(F13*$E$13)+(F14*$E$14)+(F15*$E$15)+(F16*$E$16)+(F17*$E$17)+(F18*$E$18)+(F19*$E$19)+(F20*$E$20)+(F21*$E$21)+(F22*$E$22)+(F23*$E$23)+(F26*$E$26)+(F27*$E$27)+(F28*$E$28)+(F29*$E$29)+(F30*$E$30)</f>
        <v>0</v>
      </c>
      <c r="G31" s="242">
        <f t="shared" si="6"/>
        <v>0</v>
      </c>
      <c r="H31" s="242">
        <f t="shared" si="6"/>
        <v>0</v>
      </c>
      <c r="I31" s="242">
        <f t="shared" si="6"/>
        <v>0</v>
      </c>
      <c r="J31" s="242">
        <f t="shared" si="6"/>
        <v>0</v>
      </c>
      <c r="K31" s="242">
        <f t="shared" si="6"/>
        <v>0</v>
      </c>
      <c r="L31" s="242">
        <f t="shared" si="6"/>
        <v>0</v>
      </c>
      <c r="M31" s="242">
        <f t="shared" si="6"/>
        <v>0</v>
      </c>
      <c r="N31" s="242">
        <f t="shared" si="6"/>
        <v>0</v>
      </c>
      <c r="O31" s="242">
        <f t="shared" si="6"/>
        <v>0</v>
      </c>
      <c r="P31" s="242">
        <f t="shared" si="6"/>
        <v>0</v>
      </c>
      <c r="Q31" s="242">
        <f t="shared" si="6"/>
        <v>0</v>
      </c>
      <c r="R31" s="118"/>
      <c r="S31" s="117">
        <f>(S9*$E$9)+(S10*$E$10)+(S13*$E$13)+(S14*$E$14)+(S15*$E$15)+(S16*$E$16)+(S17*$E$17)+(S18*$E$18)+(S19*$E$19)+(S20*$E$20)+(S21*$E$21)+(S22*$E$22)+(S23*$E$23)+(S26*$E$26)+(S27*$E$27)+(S28*$E$28)+(S29*$E$29)+(S30*$E$30)</f>
        <v>0</v>
      </c>
      <c r="T31" s="125"/>
      <c r="V31" s="101"/>
      <c r="W31" s="101"/>
      <c r="AB31" s="125">
        <v>5</v>
      </c>
      <c r="AC31" s="130">
        <f t="shared" si="4"/>
        <v>4</v>
      </c>
      <c r="AD31" s="130" t="e">
        <f>IF(AC31=0,0,LOOKUP(AC31,$AB$27:$AB$53,#REF!))</f>
        <v>#REF!</v>
      </c>
      <c r="AE31" s="130" t="e">
        <f>IF(AC31=0,0,LOOKUP(AC31,$AB$27:$AB$53,#REF!))</f>
        <v>#REF!</v>
      </c>
      <c r="AF31" s="130">
        <f t="shared" si="5"/>
        <v>4</v>
      </c>
      <c r="AG31" s="116" t="e">
        <f>IF(AF31=0,0,LOOKUP(AF31,$AB$27:$AB$53,#REF!))</f>
        <v>#REF!</v>
      </c>
      <c r="AH31" s="116" t="e">
        <f>IF(AF31=0,0,LOOKUP(AF31,$AB$27:$AB$53,#REF!))</f>
        <v>#REF!</v>
      </c>
      <c r="AL31" s="116">
        <v>24</v>
      </c>
      <c r="AM31" s="116">
        <v>38</v>
      </c>
    </row>
    <row r="32" spans="4:39" ht="11.25" customHeight="1">
      <c r="D32" s="101"/>
      <c r="E32" s="106" t="s">
        <v>127</v>
      </c>
      <c r="F32" s="117">
        <f>SUM(F11)+F24+SUM(F26:F31)</f>
        <v>0</v>
      </c>
      <c r="G32" s="117">
        <f aca="true" t="shared" si="7" ref="G32:Q32">SUM(G11)+G24+SUM(G26:G31)</f>
        <v>0</v>
      </c>
      <c r="H32" s="117">
        <f t="shared" si="7"/>
        <v>0</v>
      </c>
      <c r="I32" s="117">
        <f t="shared" si="7"/>
        <v>0</v>
      </c>
      <c r="J32" s="117">
        <f t="shared" si="7"/>
        <v>0</v>
      </c>
      <c r="K32" s="117">
        <f t="shared" si="7"/>
        <v>0</v>
      </c>
      <c r="L32" s="117">
        <f t="shared" si="7"/>
        <v>0</v>
      </c>
      <c r="M32" s="117">
        <f t="shared" si="7"/>
        <v>0</v>
      </c>
      <c r="N32" s="117">
        <f t="shared" si="7"/>
        <v>0</v>
      </c>
      <c r="O32" s="117">
        <f t="shared" si="7"/>
        <v>0</v>
      </c>
      <c r="P32" s="117">
        <f t="shared" si="7"/>
        <v>0</v>
      </c>
      <c r="Q32" s="117">
        <f t="shared" si="7"/>
        <v>0</v>
      </c>
      <c r="R32" s="117"/>
      <c r="S32" s="117">
        <f>SUM(S9:S10,S24,S26:S31)</f>
        <v>0</v>
      </c>
      <c r="T32" s="125"/>
      <c r="V32" s="105"/>
      <c r="W32" s="101"/>
      <c r="AB32" s="125">
        <v>6</v>
      </c>
      <c r="AC32" s="130">
        <f t="shared" si="4"/>
        <v>5</v>
      </c>
      <c r="AD32" s="130" t="e">
        <f>IF(AC32=0,0,LOOKUP(AC32,$AB$27:$AB$53,#REF!))</f>
        <v>#REF!</v>
      </c>
      <c r="AE32" s="130" t="e">
        <f>IF(AC32=0,0,LOOKUP(AC32,$AB$27:$AB$53,#REF!))</f>
        <v>#REF!</v>
      </c>
      <c r="AF32" s="130">
        <f t="shared" si="5"/>
        <v>5</v>
      </c>
      <c r="AG32" s="116" t="e">
        <f>IF(AF32=0,0,LOOKUP(AF32,$AB$27:$AB$53,#REF!))</f>
        <v>#REF!</v>
      </c>
      <c r="AH32" s="116" t="e">
        <f>IF(AF32=0,0,LOOKUP(AF32,$AB$27:$AB$53,#REF!))</f>
        <v>#REF!</v>
      </c>
      <c r="AL32" s="116">
        <v>25</v>
      </c>
      <c r="AM32" s="116">
        <v>39</v>
      </c>
    </row>
    <row r="33" spans="3:39" ht="17.25" customHeight="1" thickBot="1">
      <c r="C33" s="279" t="s">
        <v>143</v>
      </c>
      <c r="D33" s="280"/>
      <c r="E33" s="281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82"/>
      <c r="S33" s="278"/>
      <c r="T33" s="125"/>
      <c r="V33" s="105"/>
      <c r="W33" s="101"/>
      <c r="AB33" s="125">
        <v>7</v>
      </c>
      <c r="AC33" s="130">
        <f t="shared" si="4"/>
        <v>6</v>
      </c>
      <c r="AD33" s="130" t="e">
        <f>IF(AC33=0,0,LOOKUP(AC33,$AB$27:$AB$53,#REF!))</f>
        <v>#REF!</v>
      </c>
      <c r="AE33" s="130" t="e">
        <f>IF(AC33=0,0,LOOKUP(AC33,$AB$27:$AB$53,#REF!))</f>
        <v>#REF!</v>
      </c>
      <c r="AF33" s="130">
        <f t="shared" si="5"/>
        <v>6</v>
      </c>
      <c r="AG33" s="116" t="e">
        <f>IF(AF33=0,0,LOOKUP(AF33,$AB$27:$AB$53,#REF!))</f>
        <v>#REF!</v>
      </c>
      <c r="AH33" s="116" t="e">
        <f>IF(AF33=0,0,LOOKUP(AF33,$AB$27:$AB$53,#REF!))</f>
        <v>#REF!</v>
      </c>
      <c r="AL33" s="116">
        <v>26</v>
      </c>
      <c r="AM33" s="116">
        <v>40</v>
      </c>
    </row>
    <row r="34" spans="3:32" ht="15">
      <c r="C34" s="148"/>
      <c r="D34" s="104" t="s">
        <v>103</v>
      </c>
      <c r="E34" s="105"/>
      <c r="F34" s="273" t="str">
        <f aca="true" t="shared" si="8" ref="F34:Q34">F6</f>
        <v>jan</v>
      </c>
      <c r="G34" s="273" t="str">
        <f t="shared" si="8"/>
        <v>feb</v>
      </c>
      <c r="H34" s="273" t="str">
        <f t="shared" si="8"/>
        <v>mar</v>
      </c>
      <c r="I34" s="273" t="str">
        <f t="shared" si="8"/>
        <v>apr</v>
      </c>
      <c r="J34" s="273" t="str">
        <f t="shared" si="8"/>
        <v>mai</v>
      </c>
      <c r="K34" s="273" t="str">
        <f t="shared" si="8"/>
        <v>jūn</v>
      </c>
      <c r="L34" s="273" t="str">
        <f t="shared" si="8"/>
        <v>jūl</v>
      </c>
      <c r="M34" s="273" t="str">
        <f t="shared" si="8"/>
        <v>aug</v>
      </c>
      <c r="N34" s="273" t="str">
        <f t="shared" si="8"/>
        <v>sep</v>
      </c>
      <c r="O34" s="273" t="str">
        <f t="shared" si="8"/>
        <v>okt</v>
      </c>
      <c r="P34" s="273" t="str">
        <f t="shared" si="8"/>
        <v>nov</v>
      </c>
      <c r="Q34" s="273" t="str">
        <f t="shared" si="8"/>
        <v>dec</v>
      </c>
      <c r="R34" s="274"/>
      <c r="S34" s="271" t="s">
        <v>1</v>
      </c>
      <c r="T34" s="272"/>
      <c r="V34" s="105"/>
      <c r="W34" s="101"/>
      <c r="AB34" s="125"/>
      <c r="AC34" s="130"/>
      <c r="AD34" s="130"/>
      <c r="AE34" s="130"/>
      <c r="AF34" s="130"/>
    </row>
    <row r="35" spans="4:39" ht="11.25" customHeight="1">
      <c r="D35" s="156" t="s">
        <v>4</v>
      </c>
      <c r="E35" s="263">
        <v>0.21</v>
      </c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64"/>
      <c r="R35" s="114"/>
      <c r="S35" s="117">
        <f aca="true" t="shared" si="9" ref="S35:S49">SUM(F35:Q35)</f>
        <v>0</v>
      </c>
      <c r="T35" s="125"/>
      <c r="V35" s="127"/>
      <c r="W35" s="259"/>
      <c r="AB35" s="125">
        <v>8</v>
      </c>
      <c r="AC35" s="130">
        <f>IF($AE$24&gt;=AB35,0,AC33+1)</f>
        <v>7</v>
      </c>
      <c r="AD35" s="130" t="e">
        <f>IF(AC35=0,0,LOOKUP(AC35,$AB$27:$AB$53,#REF!))</f>
        <v>#REF!</v>
      </c>
      <c r="AE35" s="130" t="e">
        <f>IF(AC35=0,0,LOOKUP(AC35,$AB$27:$AB$53,#REF!))</f>
        <v>#REF!</v>
      </c>
      <c r="AF35" s="130">
        <f>IF($AH$24&gt;=AB35,0,AF33+1)</f>
        <v>7</v>
      </c>
      <c r="AG35" s="116" t="e">
        <f>IF(AF35=0,0,LOOKUP(AF35,$AB$27:$AB$53,#REF!))</f>
        <v>#REF!</v>
      </c>
      <c r="AH35" s="116" t="e">
        <f>IF(AF35=0,0,LOOKUP(AF35,$AB$27:$AB$53,#REF!))</f>
        <v>#REF!</v>
      </c>
      <c r="AL35" s="116">
        <v>27</v>
      </c>
      <c r="AM35" s="116">
        <v>42</v>
      </c>
    </row>
    <row r="36" spans="4:32" ht="12.75">
      <c r="D36" s="237"/>
      <c r="E36" s="238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114"/>
      <c r="S36" s="117"/>
      <c r="T36" s="125"/>
      <c r="V36" s="127"/>
      <c r="W36" s="140"/>
      <c r="AB36" s="125"/>
      <c r="AC36" s="130"/>
      <c r="AD36" s="130"/>
      <c r="AE36" s="130"/>
      <c r="AF36" s="130"/>
    </row>
    <row r="37" spans="4:39" ht="11.25" customHeight="1">
      <c r="D37" s="158" t="s">
        <v>5</v>
      </c>
      <c r="E37" s="262">
        <v>0.21</v>
      </c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65"/>
      <c r="R37" s="114"/>
      <c r="S37" s="117">
        <f t="shared" si="9"/>
        <v>0</v>
      </c>
      <c r="T37" s="125"/>
      <c r="V37" s="127"/>
      <c r="W37" s="259"/>
      <c r="AB37" s="125">
        <v>9</v>
      </c>
      <c r="AC37" s="130">
        <f>IF($AE$24&gt;=AB37,0,AC35+1)</f>
        <v>8</v>
      </c>
      <c r="AD37" s="130" t="e">
        <f>IF(AC37=0,0,LOOKUP(AC37,$AB$27:$AB$53,#REF!))</f>
        <v>#REF!</v>
      </c>
      <c r="AE37" s="130" t="e">
        <f>IF(AC37=0,0,LOOKUP(AC37,$AB$27:$AB$53,#REF!))</f>
        <v>#REF!</v>
      </c>
      <c r="AF37" s="130">
        <f>IF($AH$24&gt;=AB37,0,AF35+1)</f>
        <v>8</v>
      </c>
      <c r="AG37" s="116" t="e">
        <f>IF(AF37=0,0,LOOKUP(AF37,$AB$27:$AB$53,#REF!))</f>
        <v>#REF!</v>
      </c>
      <c r="AH37" s="116" t="e">
        <f>IF(AF37=0,0,LOOKUP(AF37,$AB$27:$AB$53,#REF!))</f>
        <v>#REF!</v>
      </c>
      <c r="AL37" s="116">
        <v>28</v>
      </c>
      <c r="AM37" s="116">
        <v>43</v>
      </c>
    </row>
    <row r="38" spans="4:39" ht="11.25" customHeight="1">
      <c r="D38" s="158" t="s">
        <v>6</v>
      </c>
      <c r="E38" s="262">
        <v>0.21</v>
      </c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65"/>
      <c r="R38" s="114"/>
      <c r="S38" s="117">
        <f t="shared" si="9"/>
        <v>0</v>
      </c>
      <c r="T38" s="125"/>
      <c r="V38" s="127"/>
      <c r="W38" s="259"/>
      <c r="AB38" s="125">
        <v>10</v>
      </c>
      <c r="AC38" s="130">
        <f t="shared" si="4"/>
        <v>9</v>
      </c>
      <c r="AD38" s="130" t="e">
        <f>IF(AC38=0,0,LOOKUP(AC38,$AB$27:$AB$53,#REF!))</f>
        <v>#REF!</v>
      </c>
      <c r="AE38" s="130" t="e">
        <f>IF(AC38=0,0,LOOKUP(AC38,$AB$27:$AB$53,#REF!))</f>
        <v>#REF!</v>
      </c>
      <c r="AF38" s="130">
        <f t="shared" si="5"/>
        <v>9</v>
      </c>
      <c r="AG38" s="116" t="e">
        <f>IF(AF38=0,0,LOOKUP(AF38,$AB$27:$AB$53,#REF!))</f>
        <v>#REF!</v>
      </c>
      <c r="AH38" s="116" t="e">
        <f>IF(AF38=0,0,LOOKUP(AF38,$AB$27:$AB$53,#REF!))</f>
        <v>#REF!</v>
      </c>
      <c r="AL38" s="116">
        <v>29</v>
      </c>
      <c r="AM38" s="116">
        <v>44</v>
      </c>
    </row>
    <row r="39" spans="4:39" ht="11.25" customHeight="1">
      <c r="D39" s="158" t="s">
        <v>126</v>
      </c>
      <c r="E39" s="262">
        <v>0</v>
      </c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65"/>
      <c r="R39" s="114"/>
      <c r="S39" s="117">
        <f t="shared" si="9"/>
        <v>0</v>
      </c>
      <c r="T39" s="125"/>
      <c r="V39" s="127"/>
      <c r="W39" s="259"/>
      <c r="AB39" s="125">
        <v>11</v>
      </c>
      <c r="AC39" s="130">
        <f t="shared" si="4"/>
        <v>10</v>
      </c>
      <c r="AD39" s="130" t="e">
        <f>IF(AC39=0,0,LOOKUP(AC39,$AB$27:$AB$53,#REF!))</f>
        <v>#REF!</v>
      </c>
      <c r="AE39" s="130" t="e">
        <f>IF(AC39=0,0,LOOKUP(AC39,$AB$27:$AB$53,#REF!))</f>
        <v>#REF!</v>
      </c>
      <c r="AF39" s="130">
        <f t="shared" si="5"/>
        <v>10</v>
      </c>
      <c r="AG39" s="116" t="e">
        <f>IF(AF39=0,0,LOOKUP(AF39,$AB$27:$AB$53,#REF!))</f>
        <v>#REF!</v>
      </c>
      <c r="AH39" s="116" t="e">
        <f>IF(AF39=0,0,LOOKUP(AF39,$AB$27:$AB$53,#REF!))</f>
        <v>#REF!</v>
      </c>
      <c r="AL39" s="116">
        <v>30</v>
      </c>
      <c r="AM39" s="116">
        <v>45</v>
      </c>
    </row>
    <row r="40" spans="4:39" ht="11.25" customHeight="1">
      <c r="D40" s="158" t="s">
        <v>137</v>
      </c>
      <c r="E40" s="262">
        <v>0.21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65"/>
      <c r="R40" s="114"/>
      <c r="S40" s="117">
        <f t="shared" si="9"/>
        <v>0</v>
      </c>
      <c r="T40" s="125"/>
      <c r="V40" s="127"/>
      <c r="W40" s="259"/>
      <c r="AB40" s="125">
        <v>12</v>
      </c>
      <c r="AC40" s="130">
        <f t="shared" si="4"/>
        <v>11</v>
      </c>
      <c r="AD40" s="130" t="e">
        <f>IF(AC40=0,0,LOOKUP(AC40,$AB$27:$AB$53,#REF!))</f>
        <v>#REF!</v>
      </c>
      <c r="AE40" s="130" t="e">
        <f>IF(AC40=0,0,LOOKUP(AC40,$AB$27:$AB$53,#REF!))</f>
        <v>#REF!</v>
      </c>
      <c r="AF40" s="130">
        <f t="shared" si="5"/>
        <v>11</v>
      </c>
      <c r="AG40" s="116" t="e">
        <f>IF(AF40=0,0,LOOKUP(AF40,$AB$27:$AB$53,#REF!))</f>
        <v>#REF!</v>
      </c>
      <c r="AH40" s="116" t="e">
        <f>IF(AF40=0,0,LOOKUP(AF40,$AB$27:$AB$53,#REF!))</f>
        <v>#REF!</v>
      </c>
      <c r="AL40" s="116">
        <v>31</v>
      </c>
      <c r="AM40" s="116">
        <v>46</v>
      </c>
    </row>
    <row r="41" spans="4:39" ht="11.25" customHeight="1">
      <c r="D41" s="158" t="s">
        <v>7</v>
      </c>
      <c r="E41" s="262">
        <v>0.21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65"/>
      <c r="R41" s="114"/>
      <c r="S41" s="117">
        <f t="shared" si="9"/>
        <v>0</v>
      </c>
      <c r="T41" s="125"/>
      <c r="V41" s="127"/>
      <c r="W41" s="259"/>
      <c r="AB41" s="125">
        <v>13</v>
      </c>
      <c r="AC41" s="130">
        <f t="shared" si="4"/>
        <v>12</v>
      </c>
      <c r="AD41" s="130" t="e">
        <f>IF(AC41=0,0,LOOKUP(AC41,$AB$27:$AB$53,#REF!))</f>
        <v>#REF!</v>
      </c>
      <c r="AE41" s="130" t="e">
        <f>IF(AC41=0,0,LOOKUP(AC41,$AB$27:$AB$53,#REF!))</f>
        <v>#REF!</v>
      </c>
      <c r="AF41" s="130">
        <f t="shared" si="5"/>
        <v>12</v>
      </c>
      <c r="AG41" s="116" t="e">
        <f>IF(AF41=0,0,LOOKUP(AF41,$AB$27:$AB$53,#REF!))</f>
        <v>#REF!</v>
      </c>
      <c r="AH41" s="116" t="e">
        <f>IF(AF41=0,0,LOOKUP(AF41,$AB$27:$AB$53,#REF!))</f>
        <v>#REF!</v>
      </c>
      <c r="AL41" s="116">
        <v>32</v>
      </c>
      <c r="AM41" s="116">
        <v>47</v>
      </c>
    </row>
    <row r="42" spans="4:39" ht="11.25" customHeight="1">
      <c r="D42" s="158" t="s">
        <v>138</v>
      </c>
      <c r="E42" s="262">
        <v>0.21</v>
      </c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65"/>
      <c r="R42" s="114"/>
      <c r="S42" s="117">
        <f t="shared" si="9"/>
        <v>0</v>
      </c>
      <c r="T42" s="125"/>
      <c r="V42" s="127"/>
      <c r="W42" s="259"/>
      <c r="AB42" s="125">
        <v>14</v>
      </c>
      <c r="AC42" s="130">
        <f t="shared" si="4"/>
        <v>13</v>
      </c>
      <c r="AD42" s="130" t="e">
        <f>IF(AC42=0,0,LOOKUP(AC42,$AB$27:$AB$53,#REF!))</f>
        <v>#REF!</v>
      </c>
      <c r="AE42" s="130" t="e">
        <f>IF(AC42=0,0,LOOKUP(AC42,$AB$27:$AB$53,#REF!))</f>
        <v>#REF!</v>
      </c>
      <c r="AF42" s="130">
        <f t="shared" si="5"/>
        <v>13</v>
      </c>
      <c r="AG42" s="116" t="e">
        <f>IF(AF42=0,0,LOOKUP(AF42,$AB$27:$AB$53,#REF!))</f>
        <v>#REF!</v>
      </c>
      <c r="AH42" s="116" t="e">
        <f>IF(AF42=0,0,LOOKUP(AF42,$AB$27:$AB$53,#REF!))</f>
        <v>#REF!</v>
      </c>
      <c r="AL42" s="116">
        <v>33</v>
      </c>
      <c r="AM42" s="116">
        <v>48</v>
      </c>
    </row>
    <row r="43" spans="4:39" ht="11.25" customHeight="1">
      <c r="D43" s="158" t="s">
        <v>136</v>
      </c>
      <c r="E43" s="262">
        <v>0.21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65"/>
      <c r="R43" s="114"/>
      <c r="S43" s="117">
        <f t="shared" si="9"/>
        <v>0</v>
      </c>
      <c r="T43" s="125"/>
      <c r="V43" s="127"/>
      <c r="W43" s="259"/>
      <c r="AB43" s="125">
        <v>15</v>
      </c>
      <c r="AC43" s="130">
        <f t="shared" si="4"/>
        <v>14</v>
      </c>
      <c r="AD43" s="130" t="e">
        <f>IF(AC43=0,0,LOOKUP(AC43,$AB$27:$AB$53,#REF!))</f>
        <v>#REF!</v>
      </c>
      <c r="AE43" s="130" t="e">
        <f>IF(AC43=0,0,LOOKUP(AC43,$AB$27:$AB$53,#REF!))</f>
        <v>#REF!</v>
      </c>
      <c r="AF43" s="130">
        <f t="shared" si="5"/>
        <v>14</v>
      </c>
      <c r="AG43" s="116" t="e">
        <f>IF(AF43=0,0,LOOKUP(AF43,$AB$27:$AB$53,#REF!))</f>
        <v>#REF!</v>
      </c>
      <c r="AH43" s="116" t="e">
        <f>IF(AF43=0,0,LOOKUP(AF43,$AB$27:$AB$53,#REF!))</f>
        <v>#REF!</v>
      </c>
      <c r="AL43" s="116">
        <v>34</v>
      </c>
      <c r="AM43" s="116">
        <v>49</v>
      </c>
    </row>
    <row r="44" spans="4:39" ht="11.25" customHeight="1">
      <c r="D44" s="158" t="s">
        <v>136</v>
      </c>
      <c r="E44" s="262">
        <v>0.21</v>
      </c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65"/>
      <c r="R44" s="114"/>
      <c r="S44" s="117">
        <f t="shared" si="9"/>
        <v>0</v>
      </c>
      <c r="T44" s="125"/>
      <c r="V44" s="127"/>
      <c r="W44" s="259"/>
      <c r="AB44" s="125">
        <v>16</v>
      </c>
      <c r="AC44" s="130">
        <f t="shared" si="4"/>
        <v>15</v>
      </c>
      <c r="AD44" s="130" t="e">
        <f>IF(AC44=0,0,LOOKUP(AC44,$AB$27:$AB$53,#REF!))</f>
        <v>#REF!</v>
      </c>
      <c r="AE44" s="130" t="e">
        <f>IF(AC44=0,0,LOOKUP(AC44,$AB$27:$AB$53,#REF!))</f>
        <v>#REF!</v>
      </c>
      <c r="AF44" s="130">
        <f t="shared" si="5"/>
        <v>15</v>
      </c>
      <c r="AG44" s="116" t="e">
        <f>IF(AF44=0,0,LOOKUP(AF44,$AB$27:$AB$53,#REF!))</f>
        <v>#REF!</v>
      </c>
      <c r="AH44" s="116" t="e">
        <f>IF(AF44=0,0,LOOKUP(AF44,$AB$27:$AB$53,#REF!))</f>
        <v>#REF!</v>
      </c>
      <c r="AL44" s="116">
        <v>35</v>
      </c>
      <c r="AM44" s="116">
        <v>50</v>
      </c>
    </row>
    <row r="45" spans="4:39" ht="11.25" customHeight="1">
      <c r="D45" s="158"/>
      <c r="E45" s="262">
        <v>0.21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65"/>
      <c r="R45" s="114"/>
      <c r="S45" s="117">
        <f t="shared" si="9"/>
        <v>0</v>
      </c>
      <c r="T45" s="125"/>
      <c r="V45" s="127"/>
      <c r="W45" s="259"/>
      <c r="AB45" s="125">
        <v>17</v>
      </c>
      <c r="AC45" s="130">
        <f t="shared" si="4"/>
        <v>16</v>
      </c>
      <c r="AD45" s="130" t="e">
        <f>IF(AC45=0,0,LOOKUP(AC45,$AB$27:$AB$53,#REF!))</f>
        <v>#REF!</v>
      </c>
      <c r="AE45" s="130" t="e">
        <f>IF(AC45=0,0,LOOKUP(AC45,$AB$27:$AB$53,#REF!))</f>
        <v>#REF!</v>
      </c>
      <c r="AF45" s="130">
        <f t="shared" si="5"/>
        <v>16</v>
      </c>
      <c r="AG45" s="116" t="e">
        <f>IF(AF45=0,0,LOOKUP(AF45,$AB$27:$AB$53,#REF!))</f>
        <v>#REF!</v>
      </c>
      <c r="AH45" s="116" t="e">
        <f>IF(AF45=0,0,LOOKUP(AF45,$AB$27:$AB$53,#REF!))</f>
        <v>#REF!</v>
      </c>
      <c r="AL45" s="116">
        <v>36</v>
      </c>
      <c r="AM45" s="116">
        <v>51</v>
      </c>
    </row>
    <row r="46" spans="4:39" ht="11.25" customHeight="1">
      <c r="D46" s="158"/>
      <c r="E46" s="262">
        <v>0.21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65"/>
      <c r="R46" s="114"/>
      <c r="S46" s="117">
        <f t="shared" si="9"/>
        <v>0</v>
      </c>
      <c r="T46" s="125"/>
      <c r="V46" s="127"/>
      <c r="W46" s="259"/>
      <c r="AB46" s="125">
        <v>18</v>
      </c>
      <c r="AC46" s="130">
        <f t="shared" si="4"/>
        <v>17</v>
      </c>
      <c r="AD46" s="130" t="e">
        <f>IF(AC46=0,0,LOOKUP(AC46,$AB$27:$AB$53,#REF!))</f>
        <v>#REF!</v>
      </c>
      <c r="AE46" s="130" t="e">
        <f>IF(AC46=0,0,LOOKUP(AC46,$AB$27:$AB$53,#REF!))</f>
        <v>#REF!</v>
      </c>
      <c r="AF46" s="130">
        <f t="shared" si="5"/>
        <v>17</v>
      </c>
      <c r="AG46" s="116" t="e">
        <f>IF(AF46=0,0,LOOKUP(AF46,$AB$27:$AB$53,#REF!))</f>
        <v>#REF!</v>
      </c>
      <c r="AH46" s="116" t="e">
        <f>IF(AF46=0,0,LOOKUP(AF46,$AB$27:$AB$53,#REF!))</f>
        <v>#REF!</v>
      </c>
      <c r="AL46" s="116">
        <v>37</v>
      </c>
      <c r="AM46" s="116">
        <v>52</v>
      </c>
    </row>
    <row r="47" spans="4:39" ht="11.25" customHeight="1">
      <c r="D47" s="158"/>
      <c r="E47" s="262">
        <v>0.21</v>
      </c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65"/>
      <c r="R47" s="114"/>
      <c r="S47" s="117">
        <f t="shared" si="9"/>
        <v>0</v>
      </c>
      <c r="T47" s="125"/>
      <c r="V47" s="127"/>
      <c r="W47" s="259"/>
      <c r="AB47" s="125">
        <v>19</v>
      </c>
      <c r="AC47" s="130">
        <f t="shared" si="4"/>
        <v>18</v>
      </c>
      <c r="AD47" s="130" t="e">
        <f>IF(AC47=0,0,LOOKUP(AC47,$AB$27:$AB$53,#REF!))</f>
        <v>#REF!</v>
      </c>
      <c r="AE47" s="130" t="e">
        <f>IF(AC47=0,0,LOOKUP(AC47,$AB$27:$AB$53,#REF!))</f>
        <v>#REF!</v>
      </c>
      <c r="AF47" s="130">
        <f t="shared" si="5"/>
        <v>18</v>
      </c>
      <c r="AG47" s="116" t="e">
        <f>IF(AF47=0,0,LOOKUP(AF47,$AB$27:$AB$53,#REF!))</f>
        <v>#REF!</v>
      </c>
      <c r="AH47" s="116" t="e">
        <f>IF(AF47=0,0,LOOKUP(AF47,$AB$27:$AB$53,#REF!))</f>
        <v>#REF!</v>
      </c>
      <c r="AL47" s="116">
        <v>38</v>
      </c>
      <c r="AM47" s="116">
        <v>53</v>
      </c>
    </row>
    <row r="48" spans="4:39" ht="11.25" customHeight="1">
      <c r="D48" s="158"/>
      <c r="E48" s="262">
        <v>0.21</v>
      </c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65"/>
      <c r="R48" s="114"/>
      <c r="S48" s="117">
        <f t="shared" si="9"/>
        <v>0</v>
      </c>
      <c r="T48" s="125"/>
      <c r="V48" s="127"/>
      <c r="W48" s="259"/>
      <c r="AB48" s="125">
        <v>20</v>
      </c>
      <c r="AC48" s="130">
        <f t="shared" si="4"/>
        <v>19</v>
      </c>
      <c r="AD48" s="130" t="e">
        <f>IF(AC48=0,0,LOOKUP(AC48,$AB$27:$AB$53,#REF!))</f>
        <v>#REF!</v>
      </c>
      <c r="AE48" s="130" t="e">
        <f>IF(AC48=0,0,LOOKUP(AC48,$AB$27:$AB$53,#REF!))</f>
        <v>#REF!</v>
      </c>
      <c r="AF48" s="130">
        <f t="shared" si="5"/>
        <v>19</v>
      </c>
      <c r="AG48" s="116" t="e">
        <f>IF(AF48=0,0,LOOKUP(AF48,$AB$27:$AB$53,#REF!))</f>
        <v>#REF!</v>
      </c>
      <c r="AH48" s="116" t="e">
        <f>IF(AF48=0,0,LOOKUP(AF48,$AB$27:$AB$53,#REF!))</f>
        <v>#REF!</v>
      </c>
      <c r="AL48" s="116">
        <v>39</v>
      </c>
      <c r="AM48" s="116">
        <v>54</v>
      </c>
    </row>
    <row r="49" spans="4:39" ht="11.25" customHeight="1">
      <c r="D49" s="182"/>
      <c r="E49" s="264">
        <v>0.21</v>
      </c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7"/>
      <c r="R49" s="114"/>
      <c r="S49" s="117">
        <f t="shared" si="9"/>
        <v>0</v>
      </c>
      <c r="T49" s="125"/>
      <c r="V49" s="127"/>
      <c r="W49" s="259"/>
      <c r="AB49" s="125">
        <v>21</v>
      </c>
      <c r="AC49" s="130">
        <f t="shared" si="4"/>
        <v>20</v>
      </c>
      <c r="AD49" s="130" t="e">
        <f>IF(AC49=0,0,LOOKUP(AC49,$AB$27:$AB$53,#REF!))</f>
        <v>#REF!</v>
      </c>
      <c r="AE49" s="130" t="e">
        <f>IF(AC49=0,0,LOOKUP(AC49,$AB$27:$AB$53,#REF!))</f>
        <v>#REF!</v>
      </c>
      <c r="AF49" s="130">
        <f t="shared" si="5"/>
        <v>20</v>
      </c>
      <c r="AG49" s="116" t="e">
        <f>IF(AF49=0,0,LOOKUP(AF49,$AB$27:$AB$53,#REF!))</f>
        <v>#REF!</v>
      </c>
      <c r="AH49" s="116" t="e">
        <f>IF(AF49=0,0,LOOKUP(AF49,$AB$27:$AB$53,#REF!))</f>
        <v>#REF!</v>
      </c>
      <c r="AL49" s="116">
        <v>40</v>
      </c>
      <c r="AM49" s="116">
        <v>62</v>
      </c>
    </row>
    <row r="50" spans="4:39" ht="11.25" customHeight="1">
      <c r="D50" s="101"/>
      <c r="E50" s="106" t="s">
        <v>1</v>
      </c>
      <c r="F50" s="117">
        <f>SUM(F37:F49)</f>
        <v>0</v>
      </c>
      <c r="G50" s="117">
        <f aca="true" t="shared" si="10" ref="G50:Q50">SUM(G37:G49)</f>
        <v>0</v>
      </c>
      <c r="H50" s="117">
        <f t="shared" si="10"/>
        <v>0</v>
      </c>
      <c r="I50" s="117">
        <f t="shared" si="10"/>
        <v>0</v>
      </c>
      <c r="J50" s="117">
        <f t="shared" si="10"/>
        <v>0</v>
      </c>
      <c r="K50" s="117">
        <f t="shared" si="10"/>
        <v>0</v>
      </c>
      <c r="L50" s="117">
        <f t="shared" si="10"/>
        <v>0</v>
      </c>
      <c r="M50" s="117">
        <f t="shared" si="10"/>
        <v>0</v>
      </c>
      <c r="N50" s="117">
        <f t="shared" si="10"/>
        <v>0</v>
      </c>
      <c r="O50" s="117">
        <f t="shared" si="10"/>
        <v>0</v>
      </c>
      <c r="P50" s="117">
        <f t="shared" si="10"/>
        <v>0</v>
      </c>
      <c r="Q50" s="117">
        <f t="shared" si="10"/>
        <v>0</v>
      </c>
      <c r="R50" s="117"/>
      <c r="S50" s="117">
        <f>SUM(S37:S49)</f>
        <v>0</v>
      </c>
      <c r="T50" s="125"/>
      <c r="V50" s="105"/>
      <c r="W50" s="152"/>
      <c r="AB50" s="125">
        <v>22</v>
      </c>
      <c r="AC50" s="130">
        <f t="shared" si="4"/>
        <v>21</v>
      </c>
      <c r="AD50" s="130" t="e">
        <f>IF(AC50=0,0,LOOKUP(AC50,$AB$27:$AB$53,#REF!))</f>
        <v>#REF!</v>
      </c>
      <c r="AE50" s="130" t="e">
        <f>IF(AC50=0,0,LOOKUP(AC50,$AB$27:$AB$53,#REF!))</f>
        <v>#REF!</v>
      </c>
      <c r="AF50" s="130">
        <f t="shared" si="5"/>
        <v>21</v>
      </c>
      <c r="AG50" s="116" t="e">
        <f>IF(AF50=0,0,LOOKUP(AF50,$AB$27:$AB$53,#REF!))</f>
        <v>#REF!</v>
      </c>
      <c r="AH50" s="116" t="e">
        <f>IF(AF50=0,0,LOOKUP(AF50,$AB$27:$AB$53,#REF!))</f>
        <v>#REF!</v>
      </c>
      <c r="AL50" s="116">
        <v>41</v>
      </c>
      <c r="AM50" s="116">
        <v>63</v>
      </c>
    </row>
    <row r="51" spans="4:32" ht="11.25" customHeight="1">
      <c r="D51" s="105" t="s">
        <v>122</v>
      </c>
      <c r="E51" s="106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25"/>
      <c r="V51" s="105"/>
      <c r="W51" s="152"/>
      <c r="AB51" s="125"/>
      <c r="AC51" s="130"/>
      <c r="AD51" s="130"/>
      <c r="AE51" s="130"/>
      <c r="AF51" s="130"/>
    </row>
    <row r="52" spans="4:39" ht="11.25" customHeight="1">
      <c r="D52" s="150" t="s">
        <v>131</v>
      </c>
      <c r="E52" s="265">
        <v>0</v>
      </c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68"/>
      <c r="R52" s="114"/>
      <c r="S52" s="117">
        <f t="shared" si="1"/>
        <v>0</v>
      </c>
      <c r="T52" s="125"/>
      <c r="V52" s="127"/>
      <c r="W52" s="259"/>
      <c r="AB52" s="125">
        <v>23</v>
      </c>
      <c r="AC52" s="130">
        <f>IF($AE$24&gt;=AB52,0,AC50+1)</f>
        <v>22</v>
      </c>
      <c r="AD52" s="130" t="e">
        <f>IF(AC52=0,0,LOOKUP(AC52,$AB$27:$AB$53,#REF!))</f>
        <v>#REF!</v>
      </c>
      <c r="AE52" s="130" t="e">
        <f>IF(AC52=0,0,LOOKUP(AC52,$AB$27:$AB$53,#REF!))</f>
        <v>#REF!</v>
      </c>
      <c r="AF52" s="130">
        <f>IF($AH$24&gt;=AB52,0,AF50+1)</f>
        <v>22</v>
      </c>
      <c r="AG52" s="116" t="e">
        <f>IF(AF52=0,0,LOOKUP(AF52,$AB$27:$AB$53,#REF!))</f>
        <v>#REF!</v>
      </c>
      <c r="AH52" s="116" t="e">
        <f>IF(AF52=0,0,LOOKUP(AF52,$AB$27:$AB$53,#REF!))</f>
        <v>#REF!</v>
      </c>
      <c r="AL52" s="116">
        <v>42</v>
      </c>
      <c r="AM52" s="116">
        <v>64</v>
      </c>
    </row>
    <row r="53" spans="4:39" ht="11.25" customHeight="1">
      <c r="D53" s="142" t="s">
        <v>132</v>
      </c>
      <c r="E53" s="262">
        <v>0.21</v>
      </c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69"/>
      <c r="R53" s="114"/>
      <c r="S53" s="117">
        <f t="shared" si="1"/>
        <v>0</v>
      </c>
      <c r="T53" s="125"/>
      <c r="V53" s="127"/>
      <c r="W53" s="259"/>
      <c r="AB53" s="125">
        <v>24</v>
      </c>
      <c r="AC53" s="130">
        <f t="shared" si="4"/>
        <v>23</v>
      </c>
      <c r="AD53" s="130" t="e">
        <f>IF(AC53=0,0,LOOKUP(AC53,$AB$27:$AB$53,#REF!))</f>
        <v>#REF!</v>
      </c>
      <c r="AE53" s="130" t="e">
        <f>IF(AC53=0,0,LOOKUP(AC53,$AB$27:$AB$53,#REF!))</f>
        <v>#REF!</v>
      </c>
      <c r="AF53" s="130">
        <f t="shared" si="5"/>
        <v>23</v>
      </c>
      <c r="AG53" s="116" t="e">
        <f>IF(AF53=0,0,LOOKUP(AF53,$AB$27:$AB$53,#REF!))</f>
        <v>#REF!</v>
      </c>
      <c r="AH53" s="116" t="e">
        <f>IF(AF53=0,0,LOOKUP(AF53,$AB$27:$AB$53,#REF!))</f>
        <v>#REF!</v>
      </c>
      <c r="AL53" s="116">
        <v>43</v>
      </c>
      <c r="AM53" s="116">
        <v>65</v>
      </c>
    </row>
    <row r="54" spans="4:39" ht="11.25" customHeight="1">
      <c r="D54" s="142" t="s">
        <v>9</v>
      </c>
      <c r="E54" s="262">
        <v>0</v>
      </c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69"/>
      <c r="R54" s="114"/>
      <c r="S54" s="117">
        <f t="shared" si="1"/>
        <v>0</v>
      </c>
      <c r="T54" s="125"/>
      <c r="V54" s="127"/>
      <c r="W54" s="259"/>
      <c r="AB54" s="125"/>
      <c r="AC54" s="125"/>
      <c r="AD54" s="125"/>
      <c r="AE54" s="125"/>
      <c r="AL54" s="116">
        <v>44</v>
      </c>
      <c r="AM54" s="116">
        <v>66</v>
      </c>
    </row>
    <row r="55" spans="4:39" ht="11.25" customHeight="1">
      <c r="D55" s="142" t="s">
        <v>133</v>
      </c>
      <c r="E55" s="262">
        <v>0</v>
      </c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69"/>
      <c r="R55" s="114"/>
      <c r="S55" s="117">
        <f t="shared" si="1"/>
        <v>0</v>
      </c>
      <c r="T55" s="125"/>
      <c r="V55" s="127"/>
      <c r="W55" s="259"/>
      <c r="AB55" s="125"/>
      <c r="AC55" s="125"/>
      <c r="AD55" s="125"/>
      <c r="AE55" s="125"/>
      <c r="AM55" s="116">
        <f>LOOKUP(AD2,AL2:AL54,AM2:AM54)</f>
        <v>7</v>
      </c>
    </row>
    <row r="56" spans="4:31" ht="11.25" customHeight="1">
      <c r="D56" s="142" t="s">
        <v>134</v>
      </c>
      <c r="E56" s="262">
        <v>0.21</v>
      </c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69"/>
      <c r="R56" s="114"/>
      <c r="S56" s="117">
        <f t="shared" si="1"/>
        <v>0</v>
      </c>
      <c r="T56" s="125"/>
      <c r="V56" s="127"/>
      <c r="W56" s="259"/>
      <c r="AB56" s="125"/>
      <c r="AC56" s="131" t="s">
        <v>54</v>
      </c>
      <c r="AD56" s="131"/>
      <c r="AE56" s="131"/>
    </row>
    <row r="57" spans="4:33" ht="11.25" customHeight="1">
      <c r="D57" s="142" t="s">
        <v>8</v>
      </c>
      <c r="E57" s="262">
        <v>0.21</v>
      </c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69"/>
      <c r="R57" s="114"/>
      <c r="S57" s="117">
        <f t="shared" si="1"/>
        <v>0</v>
      </c>
      <c r="T57" s="125"/>
      <c r="V57" s="127"/>
      <c r="W57" s="259"/>
      <c r="AB57" s="125">
        <v>1</v>
      </c>
      <c r="AC57" s="125" t="s">
        <v>15</v>
      </c>
      <c r="AD57" s="125">
        <f>AB81</f>
        <v>1</v>
      </c>
      <c r="AE57" s="132" t="str">
        <f>AC81</f>
        <v>jan</v>
      </c>
      <c r="AF57" s="125"/>
      <c r="AG57" s="125"/>
    </row>
    <row r="58" spans="4:33" ht="11.25" customHeight="1">
      <c r="D58" s="142" t="s">
        <v>135</v>
      </c>
      <c r="E58" s="262">
        <v>0.21</v>
      </c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69"/>
      <c r="R58" s="114"/>
      <c r="S58" s="117">
        <f t="shared" si="1"/>
        <v>0</v>
      </c>
      <c r="T58" s="125"/>
      <c r="V58" s="127"/>
      <c r="W58" s="259"/>
      <c r="AB58" s="125">
        <v>2</v>
      </c>
      <c r="AC58" s="125" t="s">
        <v>16</v>
      </c>
      <c r="AD58" s="125">
        <f aca="true" t="shared" si="11" ref="AD58:AD77">IF(AD57=24,1,AD57+1)</f>
        <v>2</v>
      </c>
      <c r="AE58" s="132" t="str">
        <f aca="true" t="shared" si="12" ref="AE58:AE68">LOOKUP(AD58,$AB$57:$AB$80,$AC$57:$AC$80)</f>
        <v>feb</v>
      </c>
      <c r="AF58" s="125"/>
      <c r="AG58" s="125"/>
    </row>
    <row r="59" spans="4:31" ht="11.25" customHeight="1">
      <c r="D59" s="181" t="s">
        <v>136</v>
      </c>
      <c r="E59" s="262">
        <v>0.21</v>
      </c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69"/>
      <c r="R59" s="114"/>
      <c r="S59" s="117">
        <f t="shared" si="1"/>
        <v>0</v>
      </c>
      <c r="T59" s="125"/>
      <c r="V59" s="127"/>
      <c r="W59" s="259"/>
      <c r="AB59" s="125">
        <v>3</v>
      </c>
      <c r="AC59" s="125" t="s">
        <v>17</v>
      </c>
      <c r="AD59" s="125">
        <f t="shared" si="11"/>
        <v>3</v>
      </c>
      <c r="AE59" s="132" t="str">
        <f t="shared" si="12"/>
        <v>mar</v>
      </c>
    </row>
    <row r="60" spans="4:31" ht="11.25" customHeight="1">
      <c r="D60" s="181" t="s">
        <v>136</v>
      </c>
      <c r="E60" s="262">
        <v>0.21</v>
      </c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69"/>
      <c r="R60" s="114"/>
      <c r="S60" s="117">
        <f t="shared" si="1"/>
        <v>0</v>
      </c>
      <c r="T60" s="125"/>
      <c r="V60" s="127"/>
      <c r="W60" s="259"/>
      <c r="AB60" s="125">
        <v>4</v>
      </c>
      <c r="AC60" s="125" t="s">
        <v>18</v>
      </c>
      <c r="AD60" s="125">
        <f t="shared" si="11"/>
        <v>4</v>
      </c>
      <c r="AE60" s="132" t="str">
        <f t="shared" si="12"/>
        <v>apr</v>
      </c>
    </row>
    <row r="61" spans="4:31" ht="11.25" customHeight="1">
      <c r="D61" s="181"/>
      <c r="E61" s="262">
        <v>0.21</v>
      </c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69"/>
      <c r="R61" s="114"/>
      <c r="S61" s="117">
        <f t="shared" si="1"/>
        <v>0</v>
      </c>
      <c r="T61" s="125"/>
      <c r="V61" s="127"/>
      <c r="W61" s="259"/>
      <c r="AB61" s="125">
        <v>5</v>
      </c>
      <c r="AC61" s="125" t="s">
        <v>19</v>
      </c>
      <c r="AD61" s="125">
        <f t="shared" si="11"/>
        <v>5</v>
      </c>
      <c r="AE61" s="132" t="str">
        <f t="shared" si="12"/>
        <v>mai</v>
      </c>
    </row>
    <row r="62" spans="4:31" ht="11.25" customHeight="1">
      <c r="D62" s="181"/>
      <c r="E62" s="262">
        <v>0.21</v>
      </c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69"/>
      <c r="R62" s="114"/>
      <c r="S62" s="117">
        <f t="shared" si="1"/>
        <v>0</v>
      </c>
      <c r="T62" s="125"/>
      <c r="V62" s="127"/>
      <c r="W62" s="259"/>
      <c r="AB62" s="125">
        <v>6</v>
      </c>
      <c r="AC62" s="125" t="s">
        <v>20</v>
      </c>
      <c r="AD62" s="125">
        <f t="shared" si="11"/>
        <v>6</v>
      </c>
      <c r="AE62" s="132" t="str">
        <f t="shared" si="12"/>
        <v>jūn</v>
      </c>
    </row>
    <row r="63" spans="4:31" ht="11.25" customHeight="1">
      <c r="D63" s="181"/>
      <c r="E63" s="262">
        <v>0.21</v>
      </c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69"/>
      <c r="R63" s="114"/>
      <c r="S63" s="117">
        <f t="shared" si="1"/>
        <v>0</v>
      </c>
      <c r="T63" s="125"/>
      <c r="V63" s="127"/>
      <c r="W63" s="259"/>
      <c r="AB63" s="125">
        <v>7</v>
      </c>
      <c r="AC63" s="125" t="s">
        <v>21</v>
      </c>
      <c r="AD63" s="125">
        <f t="shared" si="11"/>
        <v>7</v>
      </c>
      <c r="AE63" s="132" t="str">
        <f t="shared" si="12"/>
        <v>jūl</v>
      </c>
    </row>
    <row r="64" spans="4:31" ht="11.25" customHeight="1">
      <c r="D64" s="183"/>
      <c r="E64" s="262">
        <v>0.21</v>
      </c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73"/>
      <c r="R64" s="114"/>
      <c r="S64" s="117">
        <f t="shared" si="1"/>
        <v>0</v>
      </c>
      <c r="T64" s="125"/>
      <c r="V64" s="127"/>
      <c r="W64" s="259"/>
      <c r="AB64" s="125">
        <v>8</v>
      </c>
      <c r="AC64" s="125" t="s">
        <v>22</v>
      </c>
      <c r="AD64" s="125">
        <f t="shared" si="11"/>
        <v>8</v>
      </c>
      <c r="AE64" s="132" t="str">
        <f t="shared" si="12"/>
        <v>aug</v>
      </c>
    </row>
    <row r="65" spans="4:31" ht="19.5" customHeight="1">
      <c r="D65" s="175"/>
      <c r="E65" s="176" t="s">
        <v>1</v>
      </c>
      <c r="F65" s="177">
        <f>SUM(F52:F64)</f>
        <v>0</v>
      </c>
      <c r="G65" s="177">
        <f aca="true" t="shared" si="13" ref="G65:Q65">SUM(G52:G64)</f>
        <v>0</v>
      </c>
      <c r="H65" s="177">
        <f t="shared" si="13"/>
        <v>0</v>
      </c>
      <c r="I65" s="177">
        <f t="shared" si="13"/>
        <v>0</v>
      </c>
      <c r="J65" s="177">
        <f t="shared" si="13"/>
        <v>0</v>
      </c>
      <c r="K65" s="177">
        <f t="shared" si="13"/>
        <v>0</v>
      </c>
      <c r="L65" s="177">
        <f t="shared" si="13"/>
        <v>0</v>
      </c>
      <c r="M65" s="177">
        <f t="shared" si="13"/>
        <v>0</v>
      </c>
      <c r="N65" s="177">
        <f t="shared" si="13"/>
        <v>0</v>
      </c>
      <c r="O65" s="177">
        <f t="shared" si="13"/>
        <v>0</v>
      </c>
      <c r="P65" s="177">
        <f t="shared" si="13"/>
        <v>0</v>
      </c>
      <c r="Q65" s="177">
        <f t="shared" si="13"/>
        <v>0</v>
      </c>
      <c r="R65" s="118"/>
      <c r="S65" s="117">
        <f>SUM(S52:S64)</f>
        <v>0</v>
      </c>
      <c r="T65" s="125"/>
      <c r="V65" s="105"/>
      <c r="W65" s="105"/>
      <c r="AB65" s="125">
        <v>9</v>
      </c>
      <c r="AC65" s="125" t="s">
        <v>23</v>
      </c>
      <c r="AD65" s="125">
        <f t="shared" si="11"/>
        <v>9</v>
      </c>
      <c r="AE65" s="132" t="str">
        <f t="shared" si="12"/>
        <v>sep</v>
      </c>
    </row>
    <row r="66" spans="4:31" ht="11.25" customHeight="1">
      <c r="D66" s="144" t="s">
        <v>31</v>
      </c>
      <c r="E66" s="262">
        <v>0</v>
      </c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74"/>
      <c r="R66" s="114"/>
      <c r="S66" s="117">
        <f t="shared" si="1"/>
        <v>0</v>
      </c>
      <c r="T66" s="125"/>
      <c r="V66" s="127"/>
      <c r="W66" s="259"/>
      <c r="AB66" s="125">
        <v>10</v>
      </c>
      <c r="AC66" s="125" t="s">
        <v>24</v>
      </c>
      <c r="AD66" s="125">
        <f>IF(AD65=24,1,AD65+1)</f>
        <v>10</v>
      </c>
      <c r="AE66" s="132" t="str">
        <f t="shared" si="12"/>
        <v>okt</v>
      </c>
    </row>
    <row r="67" spans="4:31" ht="11.25" customHeight="1">
      <c r="D67" s="142" t="s">
        <v>30</v>
      </c>
      <c r="E67" s="262">
        <v>0</v>
      </c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69"/>
      <c r="R67" s="114"/>
      <c r="S67" s="117">
        <f t="shared" si="1"/>
        <v>0</v>
      </c>
      <c r="T67" s="125"/>
      <c r="V67" s="127"/>
      <c r="W67" s="259"/>
      <c r="AB67" s="125">
        <v>11</v>
      </c>
      <c r="AC67" s="125" t="s">
        <v>25</v>
      </c>
      <c r="AD67" s="125">
        <f t="shared" si="11"/>
        <v>11</v>
      </c>
      <c r="AE67" s="132" t="str">
        <f t="shared" si="12"/>
        <v>nov</v>
      </c>
    </row>
    <row r="68" spans="4:31" ht="11.25" customHeight="1">
      <c r="D68" s="142" t="s">
        <v>28</v>
      </c>
      <c r="E68" s="262">
        <v>0</v>
      </c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69"/>
      <c r="R68" s="114"/>
      <c r="S68" s="117">
        <f t="shared" si="1"/>
        <v>0</v>
      </c>
      <c r="T68" s="125"/>
      <c r="V68" s="127"/>
      <c r="W68" s="259"/>
      <c r="AB68" s="125">
        <v>12</v>
      </c>
      <c r="AC68" s="125" t="s">
        <v>26</v>
      </c>
      <c r="AD68" s="125">
        <f t="shared" si="11"/>
        <v>12</v>
      </c>
      <c r="AE68" s="132" t="str">
        <f t="shared" si="12"/>
        <v>dec</v>
      </c>
    </row>
    <row r="69" spans="4:31" ht="11.25" customHeight="1">
      <c r="D69" s="142" t="s">
        <v>28</v>
      </c>
      <c r="E69" s="262">
        <v>0</v>
      </c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69"/>
      <c r="R69" s="114"/>
      <c r="S69" s="117">
        <f t="shared" si="1"/>
        <v>0</v>
      </c>
      <c r="T69" s="125"/>
      <c r="V69" s="127"/>
      <c r="W69" s="259"/>
      <c r="AB69" s="125">
        <v>13</v>
      </c>
      <c r="AC69" s="125" t="s">
        <v>15</v>
      </c>
      <c r="AD69" s="125">
        <f t="shared" si="11"/>
        <v>13</v>
      </c>
      <c r="AE69" s="132" t="str">
        <f aca="true" t="shared" si="14" ref="AE69:AE81">LOOKUP(AD69,$AB$57:$AB$80,$AC$57:$AC$80)&amp;"-2.gads"</f>
        <v>jan-2.gads</v>
      </c>
    </row>
    <row r="70" spans="4:31" ht="11.25" customHeight="1">
      <c r="D70" s="183"/>
      <c r="E70" s="262">
        <v>0.21</v>
      </c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73"/>
      <c r="R70" s="114"/>
      <c r="S70" s="117">
        <f t="shared" si="1"/>
        <v>0</v>
      </c>
      <c r="T70" s="125"/>
      <c r="V70" s="127"/>
      <c r="W70" s="259"/>
      <c r="AB70" s="125">
        <v>14</v>
      </c>
      <c r="AC70" s="125" t="s">
        <v>16</v>
      </c>
      <c r="AD70" s="125">
        <f t="shared" si="11"/>
        <v>14</v>
      </c>
      <c r="AE70" s="132" t="str">
        <f t="shared" si="14"/>
        <v>feb-2.gads</v>
      </c>
    </row>
    <row r="71" spans="4:31" ht="12" customHeight="1">
      <c r="D71" s="321" t="s">
        <v>27</v>
      </c>
      <c r="E71" s="321"/>
      <c r="F71" s="177">
        <f>(F35*$E$35)+(F37*$E$37)+(F38*$E$38)+(F39*$E$39)+(F40*$E$40)+(F41*$E$41)+(F42*$E$42)+(F43*$E$43)+(F44*$E$44)+(F45*$E$45)+(F46*$E$46)+(F47*$E$47)+(F48*$E$48)+(F49*$E$49)+(F52*$E$52)+(F53*$E$53)+(F54*$E$54)+(F55*$E$55)+(F56*$E$56)+(F57*$E$57)+(F58*$E$58)+(F59*$E$59)+(F60*$E$60)+(F61*$E$61)+(F62*$E$62)+(F63*$E$63)+(F64*$E$64)+(F66*$E$66)+(F67*$E$67)+(F68*$E$68)+(F69*$E$69)+(F70*$E$70)</f>
        <v>0</v>
      </c>
      <c r="G71" s="177">
        <f aca="true" t="shared" si="15" ref="G71:S71">(G35*$E$35)+(G37*$E$37)+(G38*$E$38)+(G39*$E$39)+(G40*$E$40)+(G41*$E$41)+(G42*$E$42)+(G43*$E$43)+(G44*$E$44)+(G45*$E$45)+(G46*$E$46)+(G47*$E$47)+(G48*$E$48)+(G49*$E$49)+(G52*$E$52)+(G53*$E$53)+(G54*$E$54)+(G55*$E$55)+(G56*$E$56)+(G57*$E$57)+(G58*$E$58)+(G59*$E$59)+(G60*$E$60)+(G61*$E$61)+(G62*$E$62)+(G63*$E$63)+(G64*$E$64)+(G66*$E$66)+(G67*$E$67)+(G68*$E$68)+(G69*$E$69)+(G70*$E$70)</f>
        <v>0</v>
      </c>
      <c r="H71" s="177">
        <f t="shared" si="15"/>
        <v>0</v>
      </c>
      <c r="I71" s="177">
        <f t="shared" si="15"/>
        <v>0</v>
      </c>
      <c r="J71" s="177">
        <f t="shared" si="15"/>
        <v>0</v>
      </c>
      <c r="K71" s="177">
        <f t="shared" si="15"/>
        <v>0</v>
      </c>
      <c r="L71" s="177">
        <f t="shared" si="15"/>
        <v>0</v>
      </c>
      <c r="M71" s="177">
        <f t="shared" si="15"/>
        <v>0</v>
      </c>
      <c r="N71" s="177">
        <f t="shared" si="15"/>
        <v>0</v>
      </c>
      <c r="O71" s="177">
        <f t="shared" si="15"/>
        <v>0</v>
      </c>
      <c r="P71" s="177">
        <f t="shared" si="15"/>
        <v>0</v>
      </c>
      <c r="Q71" s="177">
        <f t="shared" si="15"/>
        <v>0</v>
      </c>
      <c r="R71" s="118"/>
      <c r="S71" s="117">
        <f t="shared" si="15"/>
        <v>0</v>
      </c>
      <c r="T71" s="125"/>
      <c r="V71" s="101"/>
      <c r="W71" s="101"/>
      <c r="AB71" s="125">
        <v>15</v>
      </c>
      <c r="AC71" s="125" t="s">
        <v>17</v>
      </c>
      <c r="AD71" s="125">
        <f t="shared" si="11"/>
        <v>15</v>
      </c>
      <c r="AE71" s="132" t="str">
        <f t="shared" si="14"/>
        <v>mar-2.gads</v>
      </c>
    </row>
    <row r="72" spans="4:31" ht="12.75" customHeight="1">
      <c r="D72" s="317" t="s">
        <v>146</v>
      </c>
      <c r="E72" s="318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74"/>
      <c r="R72" s="114"/>
      <c r="S72" s="117">
        <f>SUM(F72:Q72)</f>
        <v>0</v>
      </c>
      <c r="T72" s="125"/>
      <c r="V72" s="127"/>
      <c r="W72" s="127"/>
      <c r="AB72" s="125">
        <v>16</v>
      </c>
      <c r="AC72" s="125" t="s">
        <v>18</v>
      </c>
      <c r="AD72" s="125">
        <f t="shared" si="11"/>
        <v>16</v>
      </c>
      <c r="AE72" s="132" t="str">
        <f t="shared" si="14"/>
        <v>apr-2.gads</v>
      </c>
    </row>
    <row r="73" spans="4:31" ht="12.75" customHeight="1">
      <c r="D73" s="311" t="s">
        <v>147</v>
      </c>
      <c r="E73" s="312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69"/>
      <c r="R73" s="114"/>
      <c r="S73" s="117">
        <f>SUM(F73:Q73)</f>
        <v>0</v>
      </c>
      <c r="T73" s="125"/>
      <c r="V73" s="127"/>
      <c r="W73" s="127"/>
      <c r="AB73" s="125">
        <v>17</v>
      </c>
      <c r="AC73" s="125" t="s">
        <v>19</v>
      </c>
      <c r="AD73" s="125">
        <f t="shared" si="11"/>
        <v>17</v>
      </c>
      <c r="AE73" s="132" t="str">
        <f t="shared" si="14"/>
        <v>mai-2.gads</v>
      </c>
    </row>
    <row r="74" spans="4:31" ht="12.75" customHeight="1">
      <c r="D74" s="311" t="s">
        <v>148</v>
      </c>
      <c r="E74" s="312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69"/>
      <c r="R74" s="114"/>
      <c r="S74" s="117">
        <f>SUM(F74:Q74)</f>
        <v>0</v>
      </c>
      <c r="T74" s="125"/>
      <c r="V74" s="127"/>
      <c r="W74" s="127"/>
      <c r="AB74" s="125">
        <v>18</v>
      </c>
      <c r="AC74" s="125" t="s">
        <v>20</v>
      </c>
      <c r="AD74" s="125">
        <f t="shared" si="11"/>
        <v>18</v>
      </c>
      <c r="AE74" s="132" t="str">
        <f t="shared" si="14"/>
        <v>jūn-2.gads</v>
      </c>
    </row>
    <row r="75" spans="4:31" ht="12.75" customHeight="1">
      <c r="D75" s="311" t="s">
        <v>149</v>
      </c>
      <c r="E75" s="312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69"/>
      <c r="R75" s="114"/>
      <c r="S75" s="117">
        <f t="shared" si="1"/>
        <v>0</v>
      </c>
      <c r="T75" s="125"/>
      <c r="V75" s="127"/>
      <c r="W75" s="127"/>
      <c r="AB75" s="125">
        <v>19</v>
      </c>
      <c r="AC75" s="125" t="s">
        <v>21</v>
      </c>
      <c r="AD75" s="125">
        <f t="shared" si="11"/>
        <v>19</v>
      </c>
      <c r="AE75" s="132" t="str">
        <f t="shared" si="14"/>
        <v>jūl-2.gads</v>
      </c>
    </row>
    <row r="76" spans="4:31" ht="12.75" customHeight="1">
      <c r="D76" s="311" t="s">
        <v>0</v>
      </c>
      <c r="E76" s="312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70"/>
      <c r="R76" s="115"/>
      <c r="S76" s="117">
        <f t="shared" si="1"/>
        <v>0</v>
      </c>
      <c r="T76" s="125"/>
      <c r="V76" s="127"/>
      <c r="W76" s="127"/>
      <c r="AB76" s="125">
        <v>20</v>
      </c>
      <c r="AC76" s="125" t="s">
        <v>22</v>
      </c>
      <c r="AD76" s="125">
        <f t="shared" si="11"/>
        <v>20</v>
      </c>
      <c r="AE76" s="132" t="str">
        <f t="shared" si="14"/>
        <v>aug-2.gads</v>
      </c>
    </row>
    <row r="77" spans="4:31" ht="12.75" customHeight="1">
      <c r="D77" s="311" t="s">
        <v>10</v>
      </c>
      <c r="E77" s="312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70"/>
      <c r="R77" s="115"/>
      <c r="S77" s="117">
        <f t="shared" si="1"/>
        <v>0</v>
      </c>
      <c r="T77" s="125"/>
      <c r="V77" s="127"/>
      <c r="W77" s="127"/>
      <c r="AB77" s="125">
        <v>21</v>
      </c>
      <c r="AC77" s="125" t="s">
        <v>23</v>
      </c>
      <c r="AD77" s="125">
        <f t="shared" si="11"/>
        <v>21</v>
      </c>
      <c r="AE77" s="132" t="str">
        <f t="shared" si="14"/>
        <v>sep-2.gads</v>
      </c>
    </row>
    <row r="78" spans="4:31" ht="12.75" customHeight="1">
      <c r="D78" s="311" t="s">
        <v>59</v>
      </c>
      <c r="E78" s="312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70"/>
      <c r="R78" s="115"/>
      <c r="S78" s="117">
        <f>SUM(F78:Q78)</f>
        <v>0</v>
      </c>
      <c r="T78" s="125"/>
      <c r="V78" s="127"/>
      <c r="W78" s="127"/>
      <c r="AB78" s="125">
        <v>22</v>
      </c>
      <c r="AC78" s="125" t="s">
        <v>24</v>
      </c>
      <c r="AD78" s="125">
        <f>IF(AD77=24,1,AD77+1)</f>
        <v>22</v>
      </c>
      <c r="AE78" s="132" t="str">
        <f t="shared" si="14"/>
        <v>okt-2.gads</v>
      </c>
    </row>
    <row r="79" spans="4:31" ht="12.75" customHeight="1">
      <c r="D79" s="311" t="s">
        <v>123</v>
      </c>
      <c r="E79" s="312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69"/>
      <c r="R79" s="114"/>
      <c r="S79" s="117">
        <f t="shared" si="1"/>
        <v>0</v>
      </c>
      <c r="T79" s="125"/>
      <c r="V79" s="127"/>
      <c r="W79" s="127"/>
      <c r="AB79" s="125">
        <v>23</v>
      </c>
      <c r="AC79" s="125" t="s">
        <v>25</v>
      </c>
      <c r="AD79" s="125">
        <f>IF(AD78=24,1,AD78+1)</f>
        <v>23</v>
      </c>
      <c r="AE79" s="132" t="str">
        <f t="shared" si="14"/>
        <v>nov-2.gads</v>
      </c>
    </row>
    <row r="80" spans="4:31" ht="12.75" customHeight="1">
      <c r="D80" s="319"/>
      <c r="E80" s="320"/>
      <c r="F80" s="143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2"/>
      <c r="R80" s="114"/>
      <c r="S80" s="117">
        <f>SUM(F80:Q80)</f>
        <v>0</v>
      </c>
      <c r="T80" s="125"/>
      <c r="V80" s="127"/>
      <c r="W80" s="127"/>
      <c r="AB80" s="125">
        <v>24</v>
      </c>
      <c r="AC80" s="125" t="s">
        <v>26</v>
      </c>
      <c r="AD80" s="125">
        <f>IF(AD79=24,1,AD79+1)</f>
        <v>24</v>
      </c>
      <c r="AE80" s="132" t="str">
        <f t="shared" si="14"/>
        <v>dec-2.gads</v>
      </c>
    </row>
    <row r="81" spans="4:31" ht="12.75" customHeight="1">
      <c r="D81" s="324" t="s">
        <v>124</v>
      </c>
      <c r="E81" s="325"/>
      <c r="F81" s="186"/>
      <c r="G81" s="118">
        <f aca="true" t="shared" si="16" ref="G81:Q81">F31-F71</f>
        <v>0</v>
      </c>
      <c r="H81" s="118">
        <f t="shared" si="16"/>
        <v>0</v>
      </c>
      <c r="I81" s="118">
        <f t="shared" si="16"/>
        <v>0</v>
      </c>
      <c r="J81" s="118">
        <f t="shared" si="16"/>
        <v>0</v>
      </c>
      <c r="K81" s="118">
        <f t="shared" si="16"/>
        <v>0</v>
      </c>
      <c r="L81" s="118">
        <f t="shared" si="16"/>
        <v>0</v>
      </c>
      <c r="M81" s="118">
        <f t="shared" si="16"/>
        <v>0</v>
      </c>
      <c r="N81" s="118">
        <f t="shared" si="16"/>
        <v>0</v>
      </c>
      <c r="O81" s="118">
        <f t="shared" si="16"/>
        <v>0</v>
      </c>
      <c r="P81" s="118">
        <f t="shared" si="16"/>
        <v>0</v>
      </c>
      <c r="Q81" s="118">
        <f t="shared" si="16"/>
        <v>0</v>
      </c>
      <c r="R81" s="118"/>
      <c r="S81" s="117">
        <f>SUM(F81:Q81)</f>
        <v>0</v>
      </c>
      <c r="T81" s="125"/>
      <c r="V81" s="101"/>
      <c r="W81" s="101"/>
      <c r="AB81" s="132">
        <v>1</v>
      </c>
      <c r="AC81" s="125" t="str">
        <f>LOOKUP(AB81,$AB$57:$AB$80,$AC$57:$AC$80)</f>
        <v>jan</v>
      </c>
      <c r="AD81" s="125"/>
      <c r="AE81" s="125" t="e">
        <f t="shared" si="14"/>
        <v>#N/A</v>
      </c>
    </row>
    <row r="82" spans="3:23" ht="21.75" customHeight="1" thickBot="1">
      <c r="C82" s="275"/>
      <c r="D82" s="276"/>
      <c r="E82" s="277" t="s">
        <v>11</v>
      </c>
      <c r="F82" s="278">
        <f aca="true" t="shared" si="17" ref="F82:Q82">SUM(F35,F50,F65,F66:F81)</f>
        <v>0</v>
      </c>
      <c r="G82" s="278">
        <f t="shared" si="17"/>
        <v>0</v>
      </c>
      <c r="H82" s="278">
        <f t="shared" si="17"/>
        <v>0</v>
      </c>
      <c r="I82" s="278">
        <f t="shared" si="17"/>
        <v>0</v>
      </c>
      <c r="J82" s="278">
        <f t="shared" si="17"/>
        <v>0</v>
      </c>
      <c r="K82" s="278">
        <f t="shared" si="17"/>
        <v>0</v>
      </c>
      <c r="L82" s="278">
        <f t="shared" si="17"/>
        <v>0</v>
      </c>
      <c r="M82" s="278">
        <f t="shared" si="17"/>
        <v>0</v>
      </c>
      <c r="N82" s="278">
        <f t="shared" si="17"/>
        <v>0</v>
      </c>
      <c r="O82" s="278">
        <f t="shared" si="17"/>
        <v>0</v>
      </c>
      <c r="P82" s="278">
        <f t="shared" si="17"/>
        <v>0</v>
      </c>
      <c r="Q82" s="278">
        <f t="shared" si="17"/>
        <v>0</v>
      </c>
      <c r="R82" s="278"/>
      <c r="S82" s="278">
        <f>SUM(S35,S50,S65,S66:S81)</f>
        <v>0</v>
      </c>
      <c r="T82" s="125"/>
      <c r="V82" s="105"/>
      <c r="W82" s="105"/>
    </row>
    <row r="83" spans="5:23" ht="11.25" customHeight="1">
      <c r="E83" s="106" t="s">
        <v>58</v>
      </c>
      <c r="F83" s="117">
        <f aca="true" t="shared" si="18" ref="F83:Q83">F32-F82</f>
        <v>0</v>
      </c>
      <c r="G83" s="117">
        <f t="shared" si="18"/>
        <v>0</v>
      </c>
      <c r="H83" s="117">
        <f t="shared" si="18"/>
        <v>0</v>
      </c>
      <c r="I83" s="117">
        <f t="shared" si="18"/>
        <v>0</v>
      </c>
      <c r="J83" s="117">
        <f t="shared" si="18"/>
        <v>0</v>
      </c>
      <c r="K83" s="117">
        <f t="shared" si="18"/>
        <v>0</v>
      </c>
      <c r="L83" s="117">
        <f t="shared" si="18"/>
        <v>0</v>
      </c>
      <c r="M83" s="117">
        <f t="shared" si="18"/>
        <v>0</v>
      </c>
      <c r="N83" s="117">
        <f t="shared" si="18"/>
        <v>0</v>
      </c>
      <c r="O83" s="117">
        <f t="shared" si="18"/>
        <v>0</v>
      </c>
      <c r="P83" s="117">
        <f t="shared" si="18"/>
        <v>0</v>
      </c>
      <c r="Q83" s="117">
        <f t="shared" si="18"/>
        <v>0</v>
      </c>
      <c r="R83" s="117"/>
      <c r="S83" s="117">
        <f>S32-S82</f>
        <v>0</v>
      </c>
      <c r="T83" s="125"/>
      <c r="V83" s="105"/>
      <c r="W83" s="105"/>
    </row>
    <row r="84" spans="5:23" ht="7.5" customHeight="1" hidden="1">
      <c r="E84" s="153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7"/>
      <c r="S84" s="120"/>
      <c r="T84" s="125"/>
      <c r="V84" s="153"/>
      <c r="W84" s="153"/>
    </row>
    <row r="85" spans="5:31" ht="12.75" customHeight="1">
      <c r="E85" s="154" t="s">
        <v>12</v>
      </c>
      <c r="F85" s="117">
        <f aca="true" t="shared" si="19" ref="F85:Q85">F7+F32-F82</f>
        <v>0</v>
      </c>
      <c r="G85" s="117">
        <f t="shared" si="19"/>
        <v>0</v>
      </c>
      <c r="H85" s="117">
        <f t="shared" si="19"/>
        <v>0</v>
      </c>
      <c r="I85" s="117">
        <f t="shared" si="19"/>
        <v>0</v>
      </c>
      <c r="J85" s="117">
        <f t="shared" si="19"/>
        <v>0</v>
      </c>
      <c r="K85" s="117">
        <f t="shared" si="19"/>
        <v>0</v>
      </c>
      <c r="L85" s="117">
        <f t="shared" si="19"/>
        <v>0</v>
      </c>
      <c r="M85" s="117">
        <f t="shared" si="19"/>
        <v>0</v>
      </c>
      <c r="N85" s="117">
        <f t="shared" si="19"/>
        <v>0</v>
      </c>
      <c r="O85" s="117">
        <f t="shared" si="19"/>
        <v>0</v>
      </c>
      <c r="P85" s="117">
        <f t="shared" si="19"/>
        <v>0</v>
      </c>
      <c r="Q85" s="117">
        <f t="shared" si="19"/>
        <v>0</v>
      </c>
      <c r="R85" s="117"/>
      <c r="S85" s="117"/>
      <c r="T85" s="125"/>
      <c r="V85" s="155"/>
      <c r="W85" s="155"/>
      <c r="AB85" s="133"/>
      <c r="AC85" s="125"/>
      <c r="AE85" s="125"/>
    </row>
    <row r="86" spans="3:23" ht="21.75" customHeight="1">
      <c r="C86" s="323" t="s">
        <v>151</v>
      </c>
      <c r="D86" s="323"/>
      <c r="E86" s="323"/>
      <c r="F86" s="108"/>
      <c r="G86" s="109" t="s">
        <v>116</v>
      </c>
      <c r="H86" s="310"/>
      <c r="I86" s="310"/>
      <c r="J86" s="310"/>
      <c r="K86" s="310"/>
      <c r="L86" s="162"/>
      <c r="M86" s="322"/>
      <c r="N86" s="322"/>
      <c r="P86" s="308"/>
      <c r="Q86" s="308"/>
      <c r="R86" s="116"/>
      <c r="V86" s="163"/>
      <c r="W86" s="163"/>
    </row>
    <row r="87" spans="3:18" ht="15" customHeight="1">
      <c r="C87" s="323"/>
      <c r="D87" s="323"/>
      <c r="E87" s="323"/>
      <c r="F87" s="108"/>
      <c r="G87" s="108"/>
      <c r="H87" s="309" t="s">
        <v>139</v>
      </c>
      <c r="I87" s="309"/>
      <c r="J87" s="309"/>
      <c r="K87" s="309"/>
      <c r="L87" s="184"/>
      <c r="M87" s="307" t="s">
        <v>140</v>
      </c>
      <c r="N87" s="307"/>
      <c r="O87" s="185"/>
      <c r="P87" s="307" t="s">
        <v>150</v>
      </c>
      <c r="Q87" s="307"/>
      <c r="R87" s="116"/>
    </row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</sheetData>
  <sheetProtection password="CCFF" sheet="1" selectLockedCells="1"/>
  <protectedRanges>
    <protectedRange sqref="H86" name="Range6"/>
    <protectedRange sqref="I86" name="Range4_1_2"/>
    <protectedRange sqref="I86" name="Range3"/>
    <protectedRange sqref="D9:D11" name="Range2"/>
    <protectedRange sqref="D72:R80 C2 D13:D23 F26:R30 F9:R23 D26:D30 F35:R49 D35:D36 F52:R64 D66:D70 F66:R70 V72:W80 F81 F7 D61:D64 C4 D45:D49" name="Range1"/>
    <protectedRange sqref="D52:D60" name="Range1_1"/>
    <protectedRange sqref="D37:D44" name="Range1_2"/>
  </protectedRanges>
  <mergeCells count="21">
    <mergeCell ref="D74:E74"/>
    <mergeCell ref="C86:E87"/>
    <mergeCell ref="D81:E81"/>
    <mergeCell ref="D73:E73"/>
    <mergeCell ref="C3:D3"/>
    <mergeCell ref="F3:H3"/>
    <mergeCell ref="F4:H4"/>
    <mergeCell ref="D76:E76"/>
    <mergeCell ref="D77:E77"/>
    <mergeCell ref="M87:N87"/>
    <mergeCell ref="D72:E72"/>
    <mergeCell ref="D80:E80"/>
    <mergeCell ref="D75:E75"/>
    <mergeCell ref="D71:E71"/>
    <mergeCell ref="P87:Q87"/>
    <mergeCell ref="P86:Q86"/>
    <mergeCell ref="H87:K87"/>
    <mergeCell ref="H86:K86"/>
    <mergeCell ref="D79:E79"/>
    <mergeCell ref="D78:E78"/>
    <mergeCell ref="M86:N86"/>
  </mergeCells>
  <conditionalFormatting sqref="F83:Q83 S83 F85:Q85 S85">
    <cfRule type="cellIs" priority="1" dxfId="5" operator="greaterThanOrEqual" stopIfTrue="1">
      <formula>0</formula>
    </cfRule>
    <cfRule type="cellIs" priority="2" dxfId="1" operator="lessThan" stopIfTrue="1">
      <formula>0</formula>
    </cfRule>
  </conditionalFormatting>
  <dataValidations count="3">
    <dataValidation type="decimal" operator="greaterThan" allowBlank="1" showErrorMessage="1" errorTitle="Nepareizs skaitļa formāts!" error="Laukā drīkst ievadīt tikai skaitli!" sqref="F36:Q36 F11:Q12">
      <formula1>-1000000</formula1>
    </dataValidation>
    <dataValidation type="list" showErrorMessage="1" errorTitle="Nepareiza Vērtība!" error="Lūdzu izvēlieties PVN vērtību no izvēlnes!   " sqref="E9:E10 E13:E23 E26:E30 E35 E37:E49 E52:E64 E66:E70">
      <formula1>"0%,12%,21%"</formula1>
    </dataValidation>
    <dataValidation operator="greaterThan" allowBlank="1" showErrorMessage="1" errorTitle="Nepareizs skaitļa formāts!" error="Laukā drīkst ievadīt tikai skaitli bez cipariem aiz komata!" sqref="F7 F9:Q10 F13:Q23 F26:Q30 F35:Q35 F37:Q49 F52:Q64 F66:Q70 F72:Q80 F81"/>
  </dataValidations>
  <printOptions horizontalCentered="1"/>
  <pageMargins left="0.3937007874015748" right="0.31496062992125984" top="0.31496062992125984" bottom="0.31496062992125984" header="0.2362204724409449" footer="0.15748031496062992"/>
  <pageSetup blackAndWhite="1" horizontalDpi="600" verticalDpi="600" orientation="landscape" paperSize="9" scale="80" r:id="rId2"/>
  <headerFooter alignWithMargins="0">
    <oddFooter>&amp;C&amp;8&amp;P.lp. no &amp;N&amp;R&amp;8&amp;D</oddFooter>
  </headerFooter>
  <rowBreaks count="1" manualBreakCount="1">
    <brk id="50" max="255" man="1"/>
  </rowBreaks>
  <ignoredErrors>
    <ignoredError sqref="S9:S44 S45:S64 S66:S70 S72:S84" formulaRange="1"/>
    <ignoredError sqref="S65" formula="1" formulaRange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O87"/>
  <sheetViews>
    <sheetView zoomScalePageLayoutView="0" workbookViewId="0" topLeftCell="A1">
      <selection activeCell="E8" sqref="E8"/>
    </sheetView>
  </sheetViews>
  <sheetFormatPr defaultColWidth="0" defaultRowHeight="0" customHeight="1" zeroHeight="1"/>
  <cols>
    <col min="1" max="1" width="1.57421875" style="229" customWidth="1"/>
    <col min="2" max="2" width="1.421875" style="108" customWidth="1"/>
    <col min="3" max="3" width="42.8515625" style="108" customWidth="1"/>
    <col min="4" max="4" width="7.57421875" style="108" customWidth="1"/>
    <col min="5" max="16" width="8.28125" style="108" customWidth="1"/>
    <col min="17" max="17" width="1.1484375" style="108" customWidth="1"/>
    <col min="18" max="18" width="11.00390625" style="108" customWidth="1"/>
    <col min="19" max="20" width="1.7109375" style="108" customWidth="1"/>
    <col min="21" max="21" width="1.57421875" style="229" customWidth="1"/>
    <col min="22" max="23" width="9.28125" style="162" hidden="1" customWidth="1"/>
    <col min="24" max="24" width="8.28125" style="108" hidden="1" customWidth="1"/>
    <col min="25" max="28" width="9.140625" style="108" hidden="1" customWidth="1"/>
    <col min="29" max="29" width="2.57421875" style="108" hidden="1" customWidth="1"/>
    <col min="30" max="31" width="9.140625" style="108" hidden="1" customWidth="1"/>
    <col min="32" max="32" width="17.57421875" style="108" hidden="1" customWidth="1"/>
    <col min="33" max="16384" width="9.140625" style="108" hidden="1" customWidth="1"/>
  </cols>
  <sheetData>
    <row r="1" spans="22:23" s="229" customFormat="1" ht="7.5" customHeight="1">
      <c r="V1" s="230"/>
      <c r="W1" s="230"/>
    </row>
    <row r="2" spans="2:41" ht="24.75" customHeight="1">
      <c r="B2" s="134"/>
      <c r="D2" s="122"/>
      <c r="E2" s="113"/>
      <c r="F2" s="113"/>
      <c r="H2" s="123"/>
      <c r="I2" s="190"/>
      <c r="J2" s="191"/>
      <c r="K2" s="191"/>
      <c r="L2" s="191"/>
      <c r="M2" s="191"/>
      <c r="N2" s="113"/>
      <c r="O2" s="113"/>
      <c r="P2" s="113"/>
      <c r="Q2" s="113"/>
      <c r="R2" s="269" t="s">
        <v>153</v>
      </c>
      <c r="S2" s="124"/>
      <c r="T2" s="124"/>
      <c r="V2" s="122"/>
      <c r="W2" s="122"/>
      <c r="AD2" s="124"/>
      <c r="AE2" s="124"/>
      <c r="AF2" s="124">
        <v>44</v>
      </c>
      <c r="AG2" s="124" t="str">
        <f>"A"&amp;AO54</f>
        <v>A66</v>
      </c>
      <c r="AN2" s="108">
        <v>1</v>
      </c>
      <c r="AO2" s="108">
        <v>7</v>
      </c>
    </row>
    <row r="3" spans="2:33" ht="14.25" customHeight="1">
      <c r="B3" s="266">
        <f>IF('Naudas plūsma 1. gads'!$C$3="","",'Naudas plūsma 1. gads'!$C$3)</f>
      </c>
      <c r="D3" s="122"/>
      <c r="E3" s="113"/>
      <c r="F3" s="113"/>
      <c r="H3" s="123"/>
      <c r="I3" s="190"/>
      <c r="L3" s="191"/>
      <c r="M3" s="191"/>
      <c r="N3" s="113"/>
      <c r="O3" s="113"/>
      <c r="Q3" s="113"/>
      <c r="R3" s="268"/>
      <c r="S3" s="124"/>
      <c r="T3" s="124"/>
      <c r="V3" s="122"/>
      <c r="W3" s="122"/>
      <c r="AD3" s="124"/>
      <c r="AE3" s="124"/>
      <c r="AF3" s="124"/>
      <c r="AG3" s="124"/>
    </row>
    <row r="4" spans="2:33" ht="23.25" customHeight="1" thickBot="1">
      <c r="B4" s="279" t="s">
        <v>142</v>
      </c>
      <c r="C4" s="286"/>
      <c r="D4" s="283"/>
      <c r="E4" s="284"/>
      <c r="F4" s="284"/>
      <c r="G4" s="299"/>
      <c r="H4" s="285"/>
      <c r="I4" s="300"/>
      <c r="J4" s="301"/>
      <c r="K4" s="301"/>
      <c r="L4" s="301"/>
      <c r="M4" s="301"/>
      <c r="N4" s="284"/>
      <c r="O4" s="284"/>
      <c r="P4" s="284"/>
      <c r="Q4" s="284"/>
      <c r="R4" s="283"/>
      <c r="S4" s="124"/>
      <c r="T4" s="124"/>
      <c r="V4" s="256"/>
      <c r="W4" s="122"/>
      <c r="AD4" s="124"/>
      <c r="AE4" s="124"/>
      <c r="AF4" s="124"/>
      <c r="AG4" s="124"/>
    </row>
    <row r="5" spans="3:41" ht="15.75" customHeight="1">
      <c r="C5" s="192"/>
      <c r="D5" s="112"/>
      <c r="E5" s="298" t="str">
        <f>'Naudas plūsma 1. gads'!F6</f>
        <v>jan</v>
      </c>
      <c r="F5" s="298" t="str">
        <f>'Naudas plūsma 1. gads'!G6</f>
        <v>feb</v>
      </c>
      <c r="G5" s="298" t="str">
        <f>'Naudas plūsma 1. gads'!H6</f>
        <v>mar</v>
      </c>
      <c r="H5" s="298" t="str">
        <f>'Naudas plūsma 1. gads'!I6</f>
        <v>apr</v>
      </c>
      <c r="I5" s="298" t="str">
        <f>'Naudas plūsma 1. gads'!J6</f>
        <v>mai</v>
      </c>
      <c r="J5" s="298" t="str">
        <f>'Naudas plūsma 1. gads'!K6</f>
        <v>jūn</v>
      </c>
      <c r="K5" s="298" t="str">
        <f>'Naudas plūsma 1. gads'!L6</f>
        <v>jūl</v>
      </c>
      <c r="L5" s="298" t="str">
        <f>'Naudas plūsma 1. gads'!M6</f>
        <v>aug</v>
      </c>
      <c r="M5" s="298" t="str">
        <f>'Naudas plūsma 1. gads'!N6</f>
        <v>sep</v>
      </c>
      <c r="N5" s="298" t="str">
        <f>'Naudas plūsma 1. gads'!O6</f>
        <v>okt</v>
      </c>
      <c r="O5" s="298" t="str">
        <f>'Naudas plūsma 1. gads'!P6</f>
        <v>nov</v>
      </c>
      <c r="P5" s="298" t="str">
        <f>'Naudas plūsma 1. gads'!Q6</f>
        <v>dec</v>
      </c>
      <c r="Q5" s="298"/>
      <c r="R5" s="294" t="s">
        <v>1</v>
      </c>
      <c r="S5" s="103"/>
      <c r="T5" s="103"/>
      <c r="U5" s="230"/>
      <c r="V5" s="193"/>
      <c r="W5" s="194"/>
      <c r="X5" s="195"/>
      <c r="Y5" s="195"/>
      <c r="Z5" s="195"/>
      <c r="AA5" s="195"/>
      <c r="AB5" s="195"/>
      <c r="AC5" s="195"/>
      <c r="AD5" s="102"/>
      <c r="AE5" s="102"/>
      <c r="AF5" s="102" t="s">
        <v>102</v>
      </c>
      <c r="AG5" s="102"/>
      <c r="AN5" s="108">
        <v>2</v>
      </c>
      <c r="AO5" s="108">
        <v>8</v>
      </c>
    </row>
    <row r="6" spans="3:41" ht="11.25" customHeight="1">
      <c r="C6" s="106"/>
      <c r="D6" s="105"/>
      <c r="E6" s="117">
        <f>'Naudas plūsma 1. gads'!Q85</f>
        <v>0</v>
      </c>
      <c r="F6" s="117">
        <f>E84</f>
        <v>0</v>
      </c>
      <c r="G6" s="117">
        <f aca="true" t="shared" si="0" ref="G6:P6">F84</f>
        <v>0</v>
      </c>
      <c r="H6" s="117">
        <f t="shared" si="0"/>
        <v>0</v>
      </c>
      <c r="I6" s="117">
        <f t="shared" si="0"/>
        <v>0</v>
      </c>
      <c r="J6" s="117">
        <f t="shared" si="0"/>
        <v>0</v>
      </c>
      <c r="K6" s="117">
        <f t="shared" si="0"/>
        <v>0</v>
      </c>
      <c r="L6" s="117">
        <f t="shared" si="0"/>
        <v>0</v>
      </c>
      <c r="M6" s="117">
        <f t="shared" si="0"/>
        <v>0</v>
      </c>
      <c r="N6" s="117">
        <f t="shared" si="0"/>
        <v>0</v>
      </c>
      <c r="O6" s="117">
        <f t="shared" si="0"/>
        <v>0</v>
      </c>
      <c r="P6" s="117">
        <f t="shared" si="0"/>
        <v>0</v>
      </c>
      <c r="Q6" s="117"/>
      <c r="R6" s="117"/>
      <c r="S6" s="196"/>
      <c r="T6" s="196"/>
      <c r="U6" s="230"/>
      <c r="V6" s="138"/>
      <c r="W6" s="139"/>
      <c r="AD6" s="197"/>
      <c r="AE6" s="197"/>
      <c r="AF6" s="197"/>
      <c r="AG6" s="197"/>
      <c r="AN6" s="108">
        <v>3</v>
      </c>
      <c r="AO6" s="108">
        <v>9</v>
      </c>
    </row>
    <row r="7" spans="1:41" s="195" customFormat="1" ht="12.75">
      <c r="A7" s="229"/>
      <c r="B7" s="108"/>
      <c r="C7" s="104"/>
      <c r="D7" s="198" t="s">
        <v>14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7"/>
      <c r="S7" s="103"/>
      <c r="T7" s="103"/>
      <c r="U7" s="229"/>
      <c r="V7" s="138"/>
      <c r="W7" s="139"/>
      <c r="X7" s="108"/>
      <c r="Y7" s="108"/>
      <c r="Z7" s="108"/>
      <c r="AA7" s="108"/>
      <c r="AB7" s="108"/>
      <c r="AC7" s="108"/>
      <c r="AD7" s="107"/>
      <c r="AE7" s="107"/>
      <c r="AF7" s="107"/>
      <c r="AG7" s="107"/>
      <c r="AN7" s="195">
        <v>4</v>
      </c>
      <c r="AO7" s="195">
        <v>10</v>
      </c>
    </row>
    <row r="8" spans="1:41" ht="11.25" customHeight="1">
      <c r="A8" s="257"/>
      <c r="B8" s="195"/>
      <c r="C8" s="199" t="str">
        <f>IF('Naudas plūsma 1. gads'!D9="","",'Naudas plūsma 1. gads'!D9)</f>
        <v>Ieņēmumi, kas saņemti no debitoru parādu atgūšanas</v>
      </c>
      <c r="D8" s="200">
        <f>'Naudas plūsma 1. gads'!E9</f>
        <v>0.21</v>
      </c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68"/>
      <c r="Q8" s="114"/>
      <c r="R8" s="117">
        <f aca="true" t="shared" si="1" ref="R8:R29">SUM(E8:P8)</f>
        <v>0</v>
      </c>
      <c r="S8" s="102"/>
      <c r="T8" s="102"/>
      <c r="V8" s="210"/>
      <c r="W8" s="260"/>
      <c r="X8" s="195"/>
      <c r="Y8" s="195"/>
      <c r="Z8" s="195"/>
      <c r="AA8" s="195"/>
      <c r="AB8" s="195"/>
      <c r="AC8" s="195"/>
      <c r="AD8" s="102"/>
      <c r="AE8" s="102"/>
      <c r="AF8" s="102"/>
      <c r="AG8" s="102"/>
      <c r="AN8" s="108">
        <v>5</v>
      </c>
      <c r="AO8" s="108">
        <v>11</v>
      </c>
    </row>
    <row r="9" spans="1:41" s="195" customFormat="1" ht="11.25" customHeight="1">
      <c r="A9" s="229"/>
      <c r="B9" s="108"/>
      <c r="C9" s="244" t="str">
        <f>IF('Naudas plūsma 1. gads'!D10="","",'Naudas plūsma 1. gads'!D10)</f>
        <v>Ieņēmumi no krājumu pārdošanas</v>
      </c>
      <c r="D9" s="245">
        <f>'Naudas plūsma 1. gads'!E10</f>
        <v>0.21</v>
      </c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201"/>
      <c r="R9" s="117">
        <f t="shared" si="1"/>
        <v>0</v>
      </c>
      <c r="S9" s="102"/>
      <c r="T9" s="102"/>
      <c r="U9" s="229"/>
      <c r="V9" s="210"/>
      <c r="W9" s="210"/>
      <c r="AN9" s="195">
        <v>6</v>
      </c>
      <c r="AO9" s="195">
        <v>12</v>
      </c>
    </row>
    <row r="10" spans="1:23" s="195" customFormat="1" ht="11.25" customHeight="1">
      <c r="A10" s="229"/>
      <c r="B10" s="108"/>
      <c r="C10" s="248"/>
      <c r="D10" s="241" t="s">
        <v>1</v>
      </c>
      <c r="E10" s="242">
        <f>SUM(E8:E9)</f>
        <v>0</v>
      </c>
      <c r="F10" s="242">
        <f aca="true" t="shared" si="2" ref="F10:P10">SUM(F8:F9)</f>
        <v>0</v>
      </c>
      <c r="G10" s="242">
        <f t="shared" si="2"/>
        <v>0</v>
      </c>
      <c r="H10" s="242">
        <f t="shared" si="2"/>
        <v>0</v>
      </c>
      <c r="I10" s="242">
        <f t="shared" si="2"/>
        <v>0</v>
      </c>
      <c r="J10" s="242">
        <f t="shared" si="2"/>
        <v>0</v>
      </c>
      <c r="K10" s="242">
        <f t="shared" si="2"/>
        <v>0</v>
      </c>
      <c r="L10" s="242">
        <f t="shared" si="2"/>
        <v>0</v>
      </c>
      <c r="M10" s="242">
        <f t="shared" si="2"/>
        <v>0</v>
      </c>
      <c r="N10" s="242">
        <f t="shared" si="2"/>
        <v>0</v>
      </c>
      <c r="O10" s="242">
        <f t="shared" si="2"/>
        <v>0</v>
      </c>
      <c r="P10" s="242">
        <f t="shared" si="2"/>
        <v>0</v>
      </c>
      <c r="Q10" s="201"/>
      <c r="R10" s="117">
        <f>SUM(R8:R9)</f>
        <v>0</v>
      </c>
      <c r="S10" s="102"/>
      <c r="T10" s="102"/>
      <c r="U10" s="229"/>
      <c r="V10" s="210"/>
      <c r="W10" s="210"/>
    </row>
    <row r="11" spans="1:23" s="195" customFormat="1" ht="11.25" customHeight="1">
      <c r="A11" s="229"/>
      <c r="B11" s="108"/>
      <c r="C11" s="149" t="s">
        <v>120</v>
      </c>
      <c r="D11" s="249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01"/>
      <c r="R11" s="117"/>
      <c r="S11" s="102"/>
      <c r="T11" s="102"/>
      <c r="U11" s="229"/>
      <c r="V11" s="210"/>
      <c r="W11" s="210"/>
    </row>
    <row r="12" spans="1:41" s="195" customFormat="1" ht="11.25" customHeight="1">
      <c r="A12" s="257"/>
      <c r="C12" s="211">
        <f>IF('Naudas plūsma 1. gads'!D13="","",'Naudas plūsma 1. gads'!D13)</f>
      </c>
      <c r="D12" s="212">
        <f>'Naudas plūsma 1. gads'!E13</f>
        <v>0.21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74"/>
      <c r="Q12" s="114"/>
      <c r="R12" s="117">
        <f t="shared" si="1"/>
        <v>0</v>
      </c>
      <c r="S12" s="102"/>
      <c r="T12" s="102"/>
      <c r="U12" s="229"/>
      <c r="V12" s="210"/>
      <c r="W12" s="210"/>
      <c r="AN12" s="195">
        <v>7</v>
      </c>
      <c r="AO12" s="195">
        <v>13</v>
      </c>
    </row>
    <row r="13" spans="1:41" s="195" customFormat="1" ht="11.25" customHeight="1">
      <c r="A13" s="257"/>
      <c r="C13" s="202">
        <f>IF('Naudas plūsma 1. gads'!D14="","",'Naudas plūsma 1. gads'!D14)</f>
      </c>
      <c r="D13" s="203">
        <f>'Naudas plūsma 1. gads'!E14</f>
        <v>0.21</v>
      </c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69"/>
      <c r="Q13" s="114"/>
      <c r="R13" s="117">
        <f t="shared" si="1"/>
        <v>0</v>
      </c>
      <c r="S13" s="102"/>
      <c r="T13" s="102"/>
      <c r="U13" s="229"/>
      <c r="V13" s="210"/>
      <c r="W13" s="210"/>
      <c r="AN13" s="195">
        <v>8</v>
      </c>
      <c r="AO13" s="195">
        <v>14</v>
      </c>
    </row>
    <row r="14" spans="1:41" s="195" customFormat="1" ht="11.25" customHeight="1">
      <c r="A14" s="257"/>
      <c r="C14" s="202">
        <f>IF('Naudas plūsma 1. gads'!D15="","",'Naudas plūsma 1. gads'!D15)</f>
      </c>
      <c r="D14" s="203">
        <f>'Naudas plūsma 1. gads'!E15</f>
        <v>0.21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69"/>
      <c r="Q14" s="114"/>
      <c r="R14" s="117">
        <f t="shared" si="1"/>
        <v>0</v>
      </c>
      <c r="S14" s="102"/>
      <c r="T14" s="102"/>
      <c r="U14" s="229"/>
      <c r="V14" s="210"/>
      <c r="W14" s="210"/>
      <c r="AN14" s="195">
        <v>9</v>
      </c>
      <c r="AO14" s="195">
        <v>15</v>
      </c>
    </row>
    <row r="15" spans="1:41" s="195" customFormat="1" ht="11.25" customHeight="1">
      <c r="A15" s="257"/>
      <c r="C15" s="202">
        <f>IF('Naudas plūsma 1. gads'!D16="","",'Naudas plūsma 1. gads'!D16)</f>
      </c>
      <c r="D15" s="203">
        <f>'Naudas plūsma 1. gads'!E16</f>
        <v>0.21</v>
      </c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69"/>
      <c r="Q15" s="114"/>
      <c r="R15" s="117">
        <f t="shared" si="1"/>
        <v>0</v>
      </c>
      <c r="S15" s="102"/>
      <c r="T15" s="102"/>
      <c r="U15" s="229"/>
      <c r="V15" s="210"/>
      <c r="W15" s="210"/>
      <c r="AN15" s="195">
        <v>10</v>
      </c>
      <c r="AO15" s="195">
        <v>16</v>
      </c>
    </row>
    <row r="16" spans="1:41" s="195" customFormat="1" ht="11.25" customHeight="1">
      <c r="A16" s="257"/>
      <c r="C16" s="202">
        <f>IF('Naudas plūsma 1. gads'!D17="","",'Naudas plūsma 1. gads'!D17)</f>
      </c>
      <c r="D16" s="203">
        <f>'Naudas plūsma 1. gads'!E17</f>
        <v>0.21</v>
      </c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69"/>
      <c r="Q16" s="114"/>
      <c r="R16" s="117">
        <f t="shared" si="1"/>
        <v>0</v>
      </c>
      <c r="S16" s="102"/>
      <c r="T16" s="102"/>
      <c r="U16" s="229"/>
      <c r="V16" s="210"/>
      <c r="W16" s="210"/>
      <c r="AN16" s="195">
        <v>11</v>
      </c>
      <c r="AO16" s="195">
        <v>17</v>
      </c>
    </row>
    <row r="17" spans="1:41" s="195" customFormat="1" ht="11.25" customHeight="1">
      <c r="A17" s="257"/>
      <c r="C17" s="202">
        <f>IF('Naudas plūsma 1. gads'!D18="","",'Naudas plūsma 1. gads'!D18)</f>
      </c>
      <c r="D17" s="203">
        <f>'Naudas plūsma 1. gads'!E18</f>
        <v>0.21</v>
      </c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69"/>
      <c r="Q17" s="114"/>
      <c r="R17" s="117">
        <f t="shared" si="1"/>
        <v>0</v>
      </c>
      <c r="S17" s="102"/>
      <c r="T17" s="102"/>
      <c r="U17" s="229"/>
      <c r="V17" s="210"/>
      <c r="W17" s="210"/>
      <c r="AN17" s="195">
        <v>12</v>
      </c>
      <c r="AO17" s="195">
        <v>18</v>
      </c>
    </row>
    <row r="18" spans="1:41" s="195" customFormat="1" ht="11.25" customHeight="1">
      <c r="A18" s="257"/>
      <c r="C18" s="202">
        <f>IF('Naudas plūsma 1. gads'!D19="","",'Naudas plūsma 1. gads'!D19)</f>
      </c>
      <c r="D18" s="203">
        <f>'Naudas plūsma 1. gads'!E19</f>
        <v>0.21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69"/>
      <c r="Q18" s="114"/>
      <c r="R18" s="117">
        <f t="shared" si="1"/>
        <v>0</v>
      </c>
      <c r="S18" s="102"/>
      <c r="T18" s="102"/>
      <c r="U18" s="229"/>
      <c r="V18" s="210"/>
      <c r="W18" s="210"/>
      <c r="AN18" s="195">
        <v>13</v>
      </c>
      <c r="AO18" s="195">
        <v>19</v>
      </c>
    </row>
    <row r="19" spans="1:41" s="195" customFormat="1" ht="11.25" customHeight="1">
      <c r="A19" s="257"/>
      <c r="C19" s="202">
        <f>IF('Naudas plūsma 1. gads'!D20="","",'Naudas plūsma 1. gads'!D20)</f>
      </c>
      <c r="D19" s="203">
        <f>'Naudas plūsma 1. gads'!E20</f>
        <v>0.21</v>
      </c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69"/>
      <c r="Q19" s="114"/>
      <c r="R19" s="117">
        <f t="shared" si="1"/>
        <v>0</v>
      </c>
      <c r="S19" s="102"/>
      <c r="T19" s="102"/>
      <c r="U19" s="229"/>
      <c r="V19" s="210"/>
      <c r="W19" s="210"/>
      <c r="AN19" s="195">
        <v>14</v>
      </c>
      <c r="AO19" s="195">
        <v>28</v>
      </c>
    </row>
    <row r="20" spans="1:41" s="195" customFormat="1" ht="11.25" customHeight="1">
      <c r="A20" s="257"/>
      <c r="C20" s="202">
        <f>IF('Naudas plūsma 1. gads'!D21="","",'Naudas plūsma 1. gads'!D21)</f>
      </c>
      <c r="D20" s="203">
        <f>'Naudas plūsma 1. gads'!E21</f>
        <v>0.21</v>
      </c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69"/>
      <c r="Q20" s="114"/>
      <c r="R20" s="117">
        <f t="shared" si="1"/>
        <v>0</v>
      </c>
      <c r="S20" s="102"/>
      <c r="T20" s="102"/>
      <c r="U20" s="229"/>
      <c r="V20" s="210"/>
      <c r="W20" s="210"/>
      <c r="AN20" s="195">
        <v>15</v>
      </c>
      <c r="AO20" s="195">
        <v>29</v>
      </c>
    </row>
    <row r="21" spans="1:41" s="195" customFormat="1" ht="11.25" customHeight="1">
      <c r="A21" s="257"/>
      <c r="C21" s="202">
        <f>IF('Naudas plūsma 1. gads'!D22="","",'Naudas plūsma 1. gads'!D22)</f>
      </c>
      <c r="D21" s="203">
        <f>'Naudas plūsma 1. gads'!E22</f>
        <v>0.21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69"/>
      <c r="Q21" s="114"/>
      <c r="R21" s="117">
        <f t="shared" si="1"/>
        <v>0</v>
      </c>
      <c r="S21" s="102"/>
      <c r="T21" s="102"/>
      <c r="U21" s="229"/>
      <c r="V21" s="210"/>
      <c r="W21" s="210"/>
      <c r="AN21" s="195">
        <v>16</v>
      </c>
      <c r="AO21" s="195">
        <v>30</v>
      </c>
    </row>
    <row r="22" spans="1:41" s="195" customFormat="1" ht="11.25" customHeight="1">
      <c r="A22" s="257"/>
      <c r="C22" s="204">
        <f>IF('Naudas plūsma 1. gads'!D23="","",'Naudas plūsma 1. gads'!D23)</f>
      </c>
      <c r="D22" s="205">
        <f>'Naudas plūsma 1. gads'!E23</f>
        <v>0.21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73"/>
      <c r="Q22" s="114"/>
      <c r="R22" s="117">
        <f t="shared" si="1"/>
        <v>0</v>
      </c>
      <c r="S22" s="102"/>
      <c r="T22" s="102"/>
      <c r="U22" s="229"/>
      <c r="V22" s="210"/>
      <c r="W22" s="210"/>
      <c r="AN22" s="195">
        <v>17</v>
      </c>
      <c r="AO22" s="195">
        <v>31</v>
      </c>
    </row>
    <row r="23" spans="1:41" s="195" customFormat="1" ht="12.75">
      <c r="A23" s="257"/>
      <c r="C23" s="206"/>
      <c r="D23" s="187" t="s">
        <v>1</v>
      </c>
      <c r="E23" s="207">
        <f>SUM(E12:E22)</f>
        <v>0</v>
      </c>
      <c r="F23" s="207">
        <f aca="true" t="shared" si="3" ref="F23:P23">SUM(F12:F22)</f>
        <v>0</v>
      </c>
      <c r="G23" s="207">
        <f t="shared" si="3"/>
        <v>0</v>
      </c>
      <c r="H23" s="207">
        <f t="shared" si="3"/>
        <v>0</v>
      </c>
      <c r="I23" s="207">
        <f t="shared" si="3"/>
        <v>0</v>
      </c>
      <c r="J23" s="207">
        <f t="shared" si="3"/>
        <v>0</v>
      </c>
      <c r="K23" s="207">
        <f t="shared" si="3"/>
        <v>0</v>
      </c>
      <c r="L23" s="207">
        <f t="shared" si="3"/>
        <v>0</v>
      </c>
      <c r="M23" s="207">
        <f t="shared" si="3"/>
        <v>0</v>
      </c>
      <c r="N23" s="207">
        <f t="shared" si="3"/>
        <v>0</v>
      </c>
      <c r="O23" s="207">
        <f t="shared" si="3"/>
        <v>0</v>
      </c>
      <c r="P23" s="207">
        <f t="shared" si="3"/>
        <v>0</v>
      </c>
      <c r="Q23" s="118"/>
      <c r="R23" s="117">
        <f>SUM(R12:R22)</f>
        <v>0</v>
      </c>
      <c r="S23" s="102"/>
      <c r="T23" s="102"/>
      <c r="U23" s="229"/>
      <c r="V23" s="210"/>
      <c r="W23" s="210"/>
      <c r="AD23" s="208"/>
      <c r="AE23" s="208"/>
      <c r="AF23" s="208"/>
      <c r="AG23" s="208"/>
      <c r="AH23" s="208"/>
      <c r="AI23" s="208"/>
      <c r="AJ23" s="208"/>
      <c r="AN23" s="195">
        <v>18</v>
      </c>
      <c r="AO23" s="195">
        <v>32</v>
      </c>
    </row>
    <row r="24" spans="1:36" s="195" customFormat="1" ht="12.75">
      <c r="A24" s="257"/>
      <c r="C24" s="188" t="s">
        <v>121</v>
      </c>
      <c r="D24" s="18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118"/>
      <c r="R24" s="118"/>
      <c r="S24" s="102"/>
      <c r="T24" s="102"/>
      <c r="U24" s="229"/>
      <c r="V24" s="210"/>
      <c r="W24" s="210"/>
      <c r="AD24" s="208"/>
      <c r="AE24" s="208"/>
      <c r="AF24" s="208"/>
      <c r="AG24" s="208"/>
      <c r="AH24" s="208"/>
      <c r="AI24" s="208"/>
      <c r="AJ24" s="208"/>
    </row>
    <row r="25" spans="1:41" s="195" customFormat="1" ht="11.25" customHeight="1">
      <c r="A25" s="257"/>
      <c r="C25" s="211" t="str">
        <f>IF('Naudas plūsma 1. gads'!D26="","",'Naudas plūsma 1. gads'!D26)</f>
        <v>Saņemtie īstermiņa aizdevumi</v>
      </c>
      <c r="D25" s="212">
        <f>'Naudas plūsma 1. gads'!E26</f>
        <v>0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74"/>
      <c r="Q25" s="114"/>
      <c r="R25" s="117">
        <f>SUM(E25:P25)</f>
        <v>0</v>
      </c>
      <c r="S25" s="102"/>
      <c r="T25" s="102"/>
      <c r="U25" s="229"/>
      <c r="V25" s="210"/>
      <c r="W25" s="210"/>
      <c r="AD25" s="208"/>
      <c r="AE25" s="208"/>
      <c r="AF25" s="208"/>
      <c r="AG25" s="208"/>
      <c r="AH25" s="208"/>
      <c r="AI25" s="208"/>
      <c r="AJ25" s="208"/>
      <c r="AN25" s="195">
        <v>19</v>
      </c>
      <c r="AO25" s="195">
        <v>33</v>
      </c>
    </row>
    <row r="26" spans="1:41" s="195" customFormat="1" ht="11.25" customHeight="1">
      <c r="A26" s="257"/>
      <c r="C26" s="202" t="str">
        <f>IF('Naudas plūsma 1. gads'!D27="","",'Naudas plūsma 1. gads'!D27)</f>
        <v>Saņemtie ilgtermiņa aizdevumi</v>
      </c>
      <c r="D26" s="203">
        <f>'Naudas plūsma 1. gads'!E27</f>
        <v>0</v>
      </c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5"/>
      <c r="Q26" s="103"/>
      <c r="R26" s="117">
        <f>SUM(E26:P26)</f>
        <v>0</v>
      </c>
      <c r="S26" s="102"/>
      <c r="T26" s="102"/>
      <c r="U26" s="229"/>
      <c r="V26" s="210"/>
      <c r="W26" s="210"/>
      <c r="AD26" s="208"/>
      <c r="AE26" s="208"/>
      <c r="AF26" s="208"/>
      <c r="AG26" s="208"/>
      <c r="AH26" s="208"/>
      <c r="AI26" s="208"/>
      <c r="AJ26" s="208"/>
      <c r="AN26" s="195">
        <v>20</v>
      </c>
      <c r="AO26" s="195">
        <v>34</v>
      </c>
    </row>
    <row r="27" spans="1:41" s="195" customFormat="1" ht="11.25" customHeight="1">
      <c r="A27" s="257"/>
      <c r="C27" s="202" t="str">
        <f>IF('Naudas plūsma 1. gads'!D28="","",'Naudas plūsma 1. gads'!D28)</f>
        <v>Ārkārtas ieņēmumi</v>
      </c>
      <c r="D27" s="203">
        <f>'Naudas plūsma 1. gads'!E28</f>
        <v>0.21</v>
      </c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69"/>
      <c r="Q27" s="114"/>
      <c r="R27" s="117">
        <f t="shared" si="1"/>
        <v>0</v>
      </c>
      <c r="S27" s="102"/>
      <c r="T27" s="102"/>
      <c r="U27" s="229"/>
      <c r="V27" s="210"/>
      <c r="W27" s="210"/>
      <c r="AD27" s="208"/>
      <c r="AE27" s="208"/>
      <c r="AF27" s="208"/>
      <c r="AG27" s="208"/>
      <c r="AH27" s="208"/>
      <c r="AI27" s="208"/>
      <c r="AJ27" s="208"/>
      <c r="AN27" s="195">
        <v>21</v>
      </c>
      <c r="AO27" s="195">
        <v>35</v>
      </c>
    </row>
    <row r="28" spans="1:41" s="195" customFormat="1" ht="11.25" customHeight="1">
      <c r="A28" s="257"/>
      <c r="C28" s="202">
        <f>IF('Naudas plūsma 1. gads'!D29="","",'Naudas plūsma 1. gads'!D29)</f>
      </c>
      <c r="D28" s="203">
        <f>'Naudas plūsma 1. gads'!E29</f>
        <v>0.21</v>
      </c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69"/>
      <c r="Q28" s="114"/>
      <c r="R28" s="117">
        <f t="shared" si="1"/>
        <v>0</v>
      </c>
      <c r="S28" s="102"/>
      <c r="T28" s="102"/>
      <c r="U28" s="229"/>
      <c r="V28" s="210"/>
      <c r="W28" s="210"/>
      <c r="AD28" s="208"/>
      <c r="AE28" s="208"/>
      <c r="AF28" s="208"/>
      <c r="AG28" s="208"/>
      <c r="AH28" s="208"/>
      <c r="AI28" s="208"/>
      <c r="AJ28" s="208"/>
      <c r="AN28" s="195">
        <v>22</v>
      </c>
      <c r="AO28" s="195">
        <v>36</v>
      </c>
    </row>
    <row r="29" spans="1:41" s="195" customFormat="1" ht="11.25" customHeight="1">
      <c r="A29" s="257"/>
      <c r="C29" s="213">
        <f>IF('Naudas plūsma 1. gads'!D30="","",'Naudas plūsma 1. gads'!D30)</f>
      </c>
      <c r="D29" s="214">
        <f>'Naudas plūsma 1. gads'!E30</f>
        <v>0.21</v>
      </c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2"/>
      <c r="Q29" s="114"/>
      <c r="R29" s="117">
        <f t="shared" si="1"/>
        <v>0</v>
      </c>
      <c r="S29" s="102"/>
      <c r="T29" s="102"/>
      <c r="U29" s="229"/>
      <c r="V29" s="210"/>
      <c r="W29" s="210"/>
      <c r="AD29" s="208"/>
      <c r="AE29" s="208"/>
      <c r="AF29" s="208"/>
      <c r="AG29" s="208"/>
      <c r="AH29" s="208"/>
      <c r="AI29" s="208"/>
      <c r="AJ29" s="208"/>
      <c r="AN29" s="195">
        <v>23</v>
      </c>
      <c r="AO29" s="195">
        <v>37</v>
      </c>
    </row>
    <row r="30" spans="1:41" s="195" customFormat="1" ht="10.5" customHeight="1">
      <c r="A30" s="257"/>
      <c r="C30" s="215"/>
      <c r="D30" s="106" t="s">
        <v>13</v>
      </c>
      <c r="E30" s="242">
        <f>($D$8*E8)+($D$9*E9)+($D$12*E12)+($D$13*E13)+($D$14*E14)+($D$15*E15)+($D$16*E16)+($D$17*E17)+($D$18*E18)+($D$19*E19)+($D$20*E20)+($D$21*E21)+($D$22*E22)+($D$25*E25)+($D$26*E26)+($D$27*E27)+($D$28*E28)+($D$29*E29)</f>
        <v>0</v>
      </c>
      <c r="F30" s="242">
        <f aca="true" t="shared" si="4" ref="F30:R30">($D$8*F8)+($D$9*F9)+($D$12*F12)+($D$13*F13)+($D$14*F14)+($D$15*F15)+($D$16*F16)+($D$17*F17)+($D$18*F18)+($D$19*F19)+($D$20*F20)+($D$21*F21)+($D$22*F22)+($D$25*F25)+($D$26*F26)+($D$27*F27)+($D$28*F28)+($D$29*F29)</f>
        <v>0</v>
      </c>
      <c r="G30" s="242">
        <f t="shared" si="4"/>
        <v>0</v>
      </c>
      <c r="H30" s="242">
        <f t="shared" si="4"/>
        <v>0</v>
      </c>
      <c r="I30" s="242">
        <f t="shared" si="4"/>
        <v>0</v>
      </c>
      <c r="J30" s="242">
        <f t="shared" si="4"/>
        <v>0</v>
      </c>
      <c r="K30" s="242">
        <f t="shared" si="4"/>
        <v>0</v>
      </c>
      <c r="L30" s="242">
        <f t="shared" si="4"/>
        <v>0</v>
      </c>
      <c r="M30" s="242">
        <f t="shared" si="4"/>
        <v>0</v>
      </c>
      <c r="N30" s="242">
        <f t="shared" si="4"/>
        <v>0</v>
      </c>
      <c r="O30" s="242">
        <f t="shared" si="4"/>
        <v>0</v>
      </c>
      <c r="P30" s="242">
        <f t="shared" si="4"/>
        <v>0</v>
      </c>
      <c r="Q30" s="117"/>
      <c r="R30" s="117">
        <f t="shared" si="4"/>
        <v>0</v>
      </c>
      <c r="S30" s="102"/>
      <c r="T30" s="102"/>
      <c r="U30" s="229"/>
      <c r="V30" s="111"/>
      <c r="W30" s="111"/>
      <c r="AD30" s="208"/>
      <c r="AE30" s="208"/>
      <c r="AF30" s="208"/>
      <c r="AG30" s="208"/>
      <c r="AH30" s="208"/>
      <c r="AI30" s="208"/>
      <c r="AJ30" s="208"/>
      <c r="AN30" s="195">
        <v>24</v>
      </c>
      <c r="AO30" s="195">
        <v>38</v>
      </c>
    </row>
    <row r="31" spans="1:41" ht="11.25" customHeight="1">
      <c r="A31" s="257"/>
      <c r="B31" s="216"/>
      <c r="C31" s="215"/>
      <c r="D31" s="106" t="s">
        <v>3</v>
      </c>
      <c r="E31" s="117">
        <f>E10+E23+SUM(E25:E30)</f>
        <v>0</v>
      </c>
      <c r="F31" s="117">
        <f aca="true" t="shared" si="5" ref="F31:P31">F10+F23+SUM(F25:F30)</f>
        <v>0</v>
      </c>
      <c r="G31" s="117">
        <f t="shared" si="5"/>
        <v>0</v>
      </c>
      <c r="H31" s="117">
        <f t="shared" si="5"/>
        <v>0</v>
      </c>
      <c r="I31" s="117">
        <f t="shared" si="5"/>
        <v>0</v>
      </c>
      <c r="J31" s="117">
        <f t="shared" si="5"/>
        <v>0</v>
      </c>
      <c r="K31" s="117">
        <f t="shared" si="5"/>
        <v>0</v>
      </c>
      <c r="L31" s="117">
        <f t="shared" si="5"/>
        <v>0</v>
      </c>
      <c r="M31" s="117">
        <f t="shared" si="5"/>
        <v>0</v>
      </c>
      <c r="N31" s="117">
        <f t="shared" si="5"/>
        <v>0</v>
      </c>
      <c r="O31" s="117">
        <f t="shared" si="5"/>
        <v>0</v>
      </c>
      <c r="P31" s="117">
        <f t="shared" si="5"/>
        <v>0</v>
      </c>
      <c r="Q31" s="117"/>
      <c r="R31" s="117">
        <f>SUM(R8:R9,R23,R25:R30)</f>
        <v>0</v>
      </c>
      <c r="S31" s="102"/>
      <c r="T31" s="102"/>
      <c r="V31" s="105"/>
      <c r="W31" s="101"/>
      <c r="AD31" s="217"/>
      <c r="AE31" s="217"/>
      <c r="AF31" s="217"/>
      <c r="AG31" s="217"/>
      <c r="AH31" s="217"/>
      <c r="AI31" s="217"/>
      <c r="AJ31" s="217"/>
      <c r="AN31" s="108">
        <v>25</v>
      </c>
      <c r="AO31" s="108">
        <v>39</v>
      </c>
    </row>
    <row r="32" spans="2:41" ht="17.25" customHeight="1" thickBot="1">
      <c r="B32" s="279" t="s">
        <v>143</v>
      </c>
      <c r="C32" s="302"/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78"/>
      <c r="S32" s="102"/>
      <c r="T32" s="102"/>
      <c r="V32" s="105"/>
      <c r="W32" s="101"/>
      <c r="AD32" s="217"/>
      <c r="AE32" s="217"/>
      <c r="AF32" s="217"/>
      <c r="AG32" s="217"/>
      <c r="AH32" s="217"/>
      <c r="AI32" s="217"/>
      <c r="AJ32" s="217"/>
      <c r="AN32" s="108">
        <v>26</v>
      </c>
      <c r="AO32" s="108">
        <v>40</v>
      </c>
    </row>
    <row r="33" spans="1:36" s="291" customFormat="1" ht="21" customHeight="1">
      <c r="A33" s="290"/>
      <c r="C33" s="289" t="s">
        <v>103</v>
      </c>
      <c r="D33" s="292"/>
      <c r="E33" s="293" t="str">
        <f>E5</f>
        <v>jan</v>
      </c>
      <c r="F33" s="293" t="str">
        <f aca="true" t="shared" si="6" ref="F33:P33">F5</f>
        <v>feb</v>
      </c>
      <c r="G33" s="293" t="str">
        <f t="shared" si="6"/>
        <v>mar</v>
      </c>
      <c r="H33" s="293" t="str">
        <f t="shared" si="6"/>
        <v>apr</v>
      </c>
      <c r="I33" s="293" t="str">
        <f t="shared" si="6"/>
        <v>mai</v>
      </c>
      <c r="J33" s="293" t="str">
        <f t="shared" si="6"/>
        <v>jūn</v>
      </c>
      <c r="K33" s="293" t="str">
        <f t="shared" si="6"/>
        <v>jūl</v>
      </c>
      <c r="L33" s="293" t="str">
        <f t="shared" si="6"/>
        <v>aug</v>
      </c>
      <c r="M33" s="293" t="str">
        <f t="shared" si="6"/>
        <v>sep</v>
      </c>
      <c r="N33" s="293" t="str">
        <f t="shared" si="6"/>
        <v>okt</v>
      </c>
      <c r="O33" s="293" t="str">
        <f t="shared" si="6"/>
        <v>nov</v>
      </c>
      <c r="P33" s="293" t="str">
        <f t="shared" si="6"/>
        <v>dec</v>
      </c>
      <c r="Q33" s="274"/>
      <c r="R33" s="294" t="s">
        <v>1</v>
      </c>
      <c r="S33" s="295"/>
      <c r="T33" s="295"/>
      <c r="U33" s="290"/>
      <c r="V33" s="292"/>
      <c r="W33" s="296"/>
      <c r="AD33" s="297"/>
      <c r="AE33" s="297"/>
      <c r="AF33" s="297"/>
      <c r="AG33" s="297"/>
      <c r="AH33" s="297"/>
      <c r="AI33" s="297"/>
      <c r="AJ33" s="297"/>
    </row>
    <row r="34" spans="1:41" s="195" customFormat="1" ht="11.25" customHeight="1">
      <c r="A34" s="229"/>
      <c r="B34" s="108"/>
      <c r="C34" s="218" t="str">
        <f>IF('Naudas plūsma 1. gads'!D35="","",'Naudas plūsma 1. gads'!D35)</f>
        <v>Gaidāmie maksājumi</v>
      </c>
      <c r="D34" s="219">
        <f>'Naudas plūsma 1. gads'!E35</f>
        <v>0.21</v>
      </c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1"/>
      <c r="Q34" s="201"/>
      <c r="R34" s="117">
        <f aca="true" t="shared" si="7" ref="R34:R78">SUM(E34:P34)</f>
        <v>0</v>
      </c>
      <c r="S34" s="102"/>
      <c r="T34" s="102"/>
      <c r="U34" s="229"/>
      <c r="V34" s="210"/>
      <c r="W34" s="210"/>
      <c r="AD34" s="208"/>
      <c r="AE34" s="208"/>
      <c r="AF34" s="208"/>
      <c r="AG34" s="208"/>
      <c r="AH34" s="208"/>
      <c r="AI34" s="208"/>
      <c r="AJ34" s="208"/>
      <c r="AN34" s="195">
        <v>27</v>
      </c>
      <c r="AO34" s="195">
        <v>42</v>
      </c>
    </row>
    <row r="35" spans="1:36" s="195" customFormat="1" ht="11.25" customHeight="1">
      <c r="A35" s="229"/>
      <c r="B35" s="108"/>
      <c r="C35" s="251"/>
      <c r="D35" s="252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01"/>
      <c r="R35" s="117"/>
      <c r="S35" s="102"/>
      <c r="T35" s="102"/>
      <c r="U35" s="229"/>
      <c r="V35" s="210"/>
      <c r="W35" s="210"/>
      <c r="AD35" s="208"/>
      <c r="AE35" s="208"/>
      <c r="AF35" s="208"/>
      <c r="AG35" s="208"/>
      <c r="AH35" s="208"/>
      <c r="AI35" s="208"/>
      <c r="AJ35" s="208"/>
    </row>
    <row r="36" spans="1:41" s="195" customFormat="1" ht="11.25" customHeight="1">
      <c r="A36" s="257"/>
      <c r="C36" s="202" t="str">
        <f>IF('Naudas plūsma 1. gads'!D37="","",'Naudas plūsma 1. gads'!D37)</f>
        <v>Izejmateriāli</v>
      </c>
      <c r="D36" s="203">
        <f>'Naudas plūsma 1. gads'!E37</f>
        <v>0.21</v>
      </c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69"/>
      <c r="Q36" s="114"/>
      <c r="R36" s="117">
        <f t="shared" si="7"/>
        <v>0</v>
      </c>
      <c r="S36" s="102"/>
      <c r="T36" s="102"/>
      <c r="U36" s="229"/>
      <c r="V36" s="210"/>
      <c r="W36" s="210"/>
      <c r="AD36" s="208"/>
      <c r="AE36" s="208"/>
      <c r="AF36" s="208"/>
      <c r="AG36" s="208"/>
      <c r="AH36" s="208"/>
      <c r="AI36" s="208"/>
      <c r="AJ36" s="208"/>
      <c r="AN36" s="195">
        <v>28</v>
      </c>
      <c r="AO36" s="195">
        <v>43</v>
      </c>
    </row>
    <row r="37" spans="1:41" s="195" customFormat="1" ht="11.25" customHeight="1">
      <c r="A37" s="257"/>
      <c r="C37" s="202" t="str">
        <f>IF('Naudas plūsma 1. gads'!D38="","",'Naudas plūsma 1. gads'!D38)</f>
        <v>Palīgmateriāli</v>
      </c>
      <c r="D37" s="203">
        <f>'Naudas plūsma 1. gads'!E38</f>
        <v>0.21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69"/>
      <c r="Q37" s="114"/>
      <c r="R37" s="117">
        <f t="shared" si="7"/>
        <v>0</v>
      </c>
      <c r="S37" s="102"/>
      <c r="T37" s="102"/>
      <c r="U37" s="229"/>
      <c r="V37" s="210"/>
      <c r="W37" s="210"/>
      <c r="AD37" s="208"/>
      <c r="AE37" s="208"/>
      <c r="AF37" s="208"/>
      <c r="AG37" s="208"/>
      <c r="AH37" s="208"/>
      <c r="AI37" s="208"/>
      <c r="AJ37" s="208"/>
      <c r="AN37" s="195">
        <v>29</v>
      </c>
      <c r="AO37" s="195">
        <v>44</v>
      </c>
    </row>
    <row r="38" spans="1:41" s="195" customFormat="1" ht="11.25" customHeight="1">
      <c r="A38" s="257"/>
      <c r="C38" s="202" t="str">
        <f>IF('Naudas plūsma 1. gads'!D39="","",'Naudas plūsma 1. gads'!D39)</f>
        <v>Ražošanā strādājošo darba alga un sociālais nodoklis</v>
      </c>
      <c r="D38" s="203">
        <f>'Naudas plūsma 1. gads'!E39</f>
        <v>0</v>
      </c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69"/>
      <c r="Q38" s="114"/>
      <c r="R38" s="117">
        <f t="shared" si="7"/>
        <v>0</v>
      </c>
      <c r="S38" s="102"/>
      <c r="T38" s="102"/>
      <c r="U38" s="229"/>
      <c r="V38" s="210"/>
      <c r="W38" s="210"/>
      <c r="AD38" s="208"/>
      <c r="AE38" s="208"/>
      <c r="AF38" s="208"/>
      <c r="AG38" s="208"/>
      <c r="AH38" s="208"/>
      <c r="AI38" s="208"/>
      <c r="AJ38" s="208"/>
      <c r="AN38" s="195">
        <v>30</v>
      </c>
      <c r="AO38" s="195">
        <v>45</v>
      </c>
    </row>
    <row r="39" spans="1:41" s="195" customFormat="1" ht="11.25" customHeight="1">
      <c r="A39" s="257"/>
      <c r="C39" s="202" t="str">
        <f>IF('Naudas plūsma 1. gads'!D40="","",'Naudas plūsma 1. gads'!D40)</f>
        <v>Energoresursi</v>
      </c>
      <c r="D39" s="203">
        <f>'Naudas plūsma 1. gads'!E40</f>
        <v>0.21</v>
      </c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69"/>
      <c r="Q39" s="114"/>
      <c r="R39" s="117">
        <f t="shared" si="7"/>
        <v>0</v>
      </c>
      <c r="S39" s="102"/>
      <c r="T39" s="102"/>
      <c r="U39" s="229"/>
      <c r="V39" s="210"/>
      <c r="W39" s="210"/>
      <c r="AD39" s="208"/>
      <c r="AE39" s="208"/>
      <c r="AF39" s="208"/>
      <c r="AG39" s="208"/>
      <c r="AH39" s="208"/>
      <c r="AI39" s="208"/>
      <c r="AJ39" s="208"/>
      <c r="AN39" s="195">
        <v>31</v>
      </c>
      <c r="AO39" s="195">
        <v>46</v>
      </c>
    </row>
    <row r="40" spans="1:41" s="195" customFormat="1" ht="11.25" customHeight="1">
      <c r="A40" s="257"/>
      <c r="C40" s="202" t="str">
        <f>IF('Naudas plūsma 1. gads'!D41="","",'Naudas plūsma 1. gads'!D41)</f>
        <v>Realizācijas izmaksas</v>
      </c>
      <c r="D40" s="203">
        <f>'Naudas plūsma 1. gads'!E41</f>
        <v>0.21</v>
      </c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69"/>
      <c r="Q40" s="114"/>
      <c r="R40" s="117">
        <f t="shared" si="7"/>
        <v>0</v>
      </c>
      <c r="S40" s="102"/>
      <c r="T40" s="102"/>
      <c r="U40" s="229"/>
      <c r="V40" s="210"/>
      <c r="W40" s="210"/>
      <c r="AD40" s="208"/>
      <c r="AE40" s="208"/>
      <c r="AF40" s="208"/>
      <c r="AG40" s="208"/>
      <c r="AH40" s="208"/>
      <c r="AI40" s="208"/>
      <c r="AJ40" s="208"/>
      <c r="AN40" s="195">
        <v>32</v>
      </c>
      <c r="AO40" s="195">
        <v>47</v>
      </c>
    </row>
    <row r="41" spans="1:41" s="195" customFormat="1" ht="11.25" customHeight="1">
      <c r="A41" s="257"/>
      <c r="C41" s="202" t="str">
        <f>IF('Naudas plūsma 1. gads'!D42="","",'Naudas plūsma 1. gads'!D42)</f>
        <v>Transporta izmaksas </v>
      </c>
      <c r="D41" s="203">
        <f>'Naudas plūsma 1. gads'!E42</f>
        <v>0.21</v>
      </c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69"/>
      <c r="Q41" s="114"/>
      <c r="R41" s="117">
        <f t="shared" si="7"/>
        <v>0</v>
      </c>
      <c r="S41" s="102"/>
      <c r="T41" s="102"/>
      <c r="U41" s="229"/>
      <c r="V41" s="210"/>
      <c r="W41" s="210"/>
      <c r="AD41" s="208"/>
      <c r="AE41" s="208"/>
      <c r="AF41" s="208"/>
      <c r="AG41" s="208"/>
      <c r="AH41" s="208"/>
      <c r="AI41" s="208"/>
      <c r="AJ41" s="208"/>
      <c r="AN41" s="195">
        <v>33</v>
      </c>
      <c r="AO41" s="195">
        <v>48</v>
      </c>
    </row>
    <row r="42" spans="1:41" s="195" customFormat="1" ht="11.25" customHeight="1">
      <c r="A42" s="257"/>
      <c r="C42" s="202" t="str">
        <f>IF('Naudas plūsma 1. gads'!D43="","",'Naudas plūsma 1. gads'!D43)</f>
        <v>cits</v>
      </c>
      <c r="D42" s="203">
        <f>'Naudas plūsma 1. gads'!E43</f>
        <v>0.21</v>
      </c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69"/>
      <c r="Q42" s="114"/>
      <c r="R42" s="117">
        <f t="shared" si="7"/>
        <v>0</v>
      </c>
      <c r="S42" s="102"/>
      <c r="T42" s="102"/>
      <c r="U42" s="229"/>
      <c r="V42" s="210"/>
      <c r="W42" s="210"/>
      <c r="AD42" s="208"/>
      <c r="AE42" s="208"/>
      <c r="AF42" s="208"/>
      <c r="AG42" s="208"/>
      <c r="AH42" s="208"/>
      <c r="AI42" s="208"/>
      <c r="AJ42" s="208"/>
      <c r="AN42" s="195">
        <v>34</v>
      </c>
      <c r="AO42" s="195">
        <v>49</v>
      </c>
    </row>
    <row r="43" spans="1:41" s="195" customFormat="1" ht="11.25" customHeight="1">
      <c r="A43" s="257"/>
      <c r="C43" s="202" t="str">
        <f>IF('Naudas plūsma 1. gads'!D44="","",'Naudas plūsma 1. gads'!D44)</f>
        <v>cits</v>
      </c>
      <c r="D43" s="203">
        <f>'Naudas plūsma 1. gads'!E44</f>
        <v>0.21</v>
      </c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69"/>
      <c r="Q43" s="114"/>
      <c r="R43" s="117">
        <f t="shared" si="7"/>
        <v>0</v>
      </c>
      <c r="S43" s="102"/>
      <c r="T43" s="102"/>
      <c r="U43" s="229"/>
      <c r="V43" s="210"/>
      <c r="W43" s="210"/>
      <c r="AD43" s="208"/>
      <c r="AE43" s="208"/>
      <c r="AF43" s="208"/>
      <c r="AG43" s="208"/>
      <c r="AH43" s="208"/>
      <c r="AI43" s="208"/>
      <c r="AJ43" s="208"/>
      <c r="AN43" s="195">
        <v>35</v>
      </c>
      <c r="AO43" s="195">
        <v>50</v>
      </c>
    </row>
    <row r="44" spans="1:41" s="195" customFormat="1" ht="11.25" customHeight="1">
      <c r="A44" s="257"/>
      <c r="C44" s="202">
        <f>IF('Naudas plūsma 1. gads'!D45="","",'Naudas plūsma 1. gads'!D45)</f>
      </c>
      <c r="D44" s="203">
        <f>'Naudas plūsma 1. gads'!E45</f>
        <v>0.21</v>
      </c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69"/>
      <c r="Q44" s="114"/>
      <c r="R44" s="117">
        <f t="shared" si="7"/>
        <v>0</v>
      </c>
      <c r="S44" s="102"/>
      <c r="T44" s="102"/>
      <c r="U44" s="229"/>
      <c r="V44" s="210"/>
      <c r="W44" s="210"/>
      <c r="AD44" s="208"/>
      <c r="AE44" s="208"/>
      <c r="AF44" s="208"/>
      <c r="AG44" s="208"/>
      <c r="AH44" s="208"/>
      <c r="AI44" s="208"/>
      <c r="AJ44" s="208"/>
      <c r="AN44" s="195">
        <v>36</v>
      </c>
      <c r="AO44" s="195">
        <v>51</v>
      </c>
    </row>
    <row r="45" spans="1:41" s="195" customFormat="1" ht="11.25" customHeight="1">
      <c r="A45" s="257"/>
      <c r="C45" s="202">
        <f>IF('Naudas plūsma 1. gads'!D46="","",'Naudas plūsma 1. gads'!D46)</f>
      </c>
      <c r="D45" s="203">
        <f>'Naudas plūsma 1. gads'!E46</f>
        <v>0.21</v>
      </c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69"/>
      <c r="Q45" s="114"/>
      <c r="R45" s="117">
        <f t="shared" si="7"/>
        <v>0</v>
      </c>
      <c r="S45" s="102"/>
      <c r="T45" s="102"/>
      <c r="U45" s="229"/>
      <c r="V45" s="210"/>
      <c r="W45" s="210"/>
      <c r="AD45" s="208"/>
      <c r="AE45" s="208"/>
      <c r="AF45" s="208"/>
      <c r="AG45" s="208"/>
      <c r="AH45" s="208"/>
      <c r="AI45" s="208"/>
      <c r="AJ45" s="208"/>
      <c r="AN45" s="195">
        <v>37</v>
      </c>
      <c r="AO45" s="195">
        <v>52</v>
      </c>
    </row>
    <row r="46" spans="1:41" s="195" customFormat="1" ht="11.25" customHeight="1">
      <c r="A46" s="257"/>
      <c r="C46" s="202">
        <f>IF('Naudas plūsma 1. gads'!D47="","",'Naudas plūsma 1. gads'!D47)</f>
      </c>
      <c r="D46" s="203">
        <f>'Naudas plūsma 1. gads'!E47</f>
        <v>0.21</v>
      </c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69"/>
      <c r="Q46" s="114"/>
      <c r="R46" s="117">
        <f t="shared" si="7"/>
        <v>0</v>
      </c>
      <c r="S46" s="102"/>
      <c r="T46" s="102"/>
      <c r="U46" s="229"/>
      <c r="V46" s="210"/>
      <c r="W46" s="210"/>
      <c r="AD46" s="208"/>
      <c r="AE46" s="208"/>
      <c r="AF46" s="208"/>
      <c r="AG46" s="208"/>
      <c r="AH46" s="208"/>
      <c r="AI46" s="208"/>
      <c r="AJ46" s="208"/>
      <c r="AN46" s="195">
        <v>38</v>
      </c>
      <c r="AO46" s="195">
        <v>53</v>
      </c>
    </row>
    <row r="47" spans="1:41" s="195" customFormat="1" ht="11.25" customHeight="1">
      <c r="A47" s="257"/>
      <c r="C47" s="202">
        <f>IF('Naudas plūsma 1. gads'!D48="","",'Naudas plūsma 1. gads'!D48)</f>
      </c>
      <c r="D47" s="203">
        <f>'Naudas plūsma 1. gads'!E48</f>
        <v>0.21</v>
      </c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69"/>
      <c r="Q47" s="114"/>
      <c r="R47" s="117">
        <f t="shared" si="7"/>
        <v>0</v>
      </c>
      <c r="S47" s="102"/>
      <c r="T47" s="102"/>
      <c r="U47" s="229"/>
      <c r="V47" s="210"/>
      <c r="W47" s="210"/>
      <c r="AD47" s="208"/>
      <c r="AE47" s="208"/>
      <c r="AF47" s="208"/>
      <c r="AG47" s="208"/>
      <c r="AH47" s="208"/>
      <c r="AI47" s="208"/>
      <c r="AJ47" s="208"/>
      <c r="AN47" s="195">
        <v>39</v>
      </c>
      <c r="AO47" s="195">
        <v>54</v>
      </c>
    </row>
    <row r="48" spans="1:41" s="195" customFormat="1" ht="11.25" customHeight="1">
      <c r="A48" s="257"/>
      <c r="C48" s="204">
        <f>IF('Naudas plūsma 1. gads'!D49="","",'Naudas plūsma 1. gads'!D49)</f>
      </c>
      <c r="D48" s="205">
        <f>'Naudas plūsma 1. gads'!E49</f>
        <v>0.21</v>
      </c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73"/>
      <c r="Q48" s="114"/>
      <c r="R48" s="117">
        <f t="shared" si="7"/>
        <v>0</v>
      </c>
      <c r="S48" s="102"/>
      <c r="T48" s="102"/>
      <c r="U48" s="229"/>
      <c r="V48" s="210"/>
      <c r="W48" s="210"/>
      <c r="AD48" s="208"/>
      <c r="AE48" s="208"/>
      <c r="AF48" s="208"/>
      <c r="AG48" s="208"/>
      <c r="AH48" s="208"/>
      <c r="AI48" s="208"/>
      <c r="AJ48" s="208"/>
      <c r="AN48" s="195">
        <v>40</v>
      </c>
      <c r="AO48" s="195">
        <v>62</v>
      </c>
    </row>
    <row r="49" spans="1:41" ht="11.25" customHeight="1">
      <c r="A49" s="257"/>
      <c r="B49" s="195"/>
      <c r="C49" s="206"/>
      <c r="D49" s="187" t="s">
        <v>1</v>
      </c>
      <c r="E49" s="207">
        <f>SUM(E36:E48)</f>
        <v>0</v>
      </c>
      <c r="F49" s="207">
        <f aca="true" t="shared" si="8" ref="F49:P49">SUM(F36:F48)</f>
        <v>0</v>
      </c>
      <c r="G49" s="207">
        <f t="shared" si="8"/>
        <v>0</v>
      </c>
      <c r="H49" s="207">
        <f t="shared" si="8"/>
        <v>0</v>
      </c>
      <c r="I49" s="207">
        <f t="shared" si="8"/>
        <v>0</v>
      </c>
      <c r="J49" s="207">
        <f t="shared" si="8"/>
        <v>0</v>
      </c>
      <c r="K49" s="207">
        <f t="shared" si="8"/>
        <v>0</v>
      </c>
      <c r="L49" s="207">
        <f t="shared" si="8"/>
        <v>0</v>
      </c>
      <c r="M49" s="207">
        <f t="shared" si="8"/>
        <v>0</v>
      </c>
      <c r="N49" s="207">
        <f t="shared" si="8"/>
        <v>0</v>
      </c>
      <c r="O49" s="207">
        <f t="shared" si="8"/>
        <v>0</v>
      </c>
      <c r="P49" s="207">
        <f t="shared" si="8"/>
        <v>0</v>
      </c>
      <c r="Q49" s="118"/>
      <c r="R49" s="117">
        <f>SUM(R36:R48)</f>
        <v>0</v>
      </c>
      <c r="S49" s="102"/>
      <c r="T49" s="102"/>
      <c r="V49" s="105"/>
      <c r="W49" s="152"/>
      <c r="AD49" s="217"/>
      <c r="AE49" s="217"/>
      <c r="AF49" s="217"/>
      <c r="AG49" s="217"/>
      <c r="AH49" s="217"/>
      <c r="AI49" s="217"/>
      <c r="AJ49" s="217"/>
      <c r="AN49" s="108">
        <v>41</v>
      </c>
      <c r="AO49" s="108">
        <v>63</v>
      </c>
    </row>
    <row r="50" spans="3:36" ht="11.25" customHeight="1">
      <c r="C50" s="288" t="s">
        <v>122</v>
      </c>
      <c r="D50" s="189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118"/>
      <c r="R50" s="117"/>
      <c r="S50" s="102"/>
      <c r="T50" s="102"/>
      <c r="V50" s="105"/>
      <c r="W50" s="152"/>
      <c r="AD50" s="217"/>
      <c r="AE50" s="217"/>
      <c r="AF50" s="217"/>
      <c r="AG50" s="217"/>
      <c r="AH50" s="217"/>
      <c r="AI50" s="217"/>
      <c r="AJ50" s="217"/>
    </row>
    <row r="51" spans="1:41" s="195" customFormat="1" ht="11.25" customHeight="1">
      <c r="A51" s="229"/>
      <c r="B51" s="108"/>
      <c r="C51" s="223" t="str">
        <f>IF('Naudas plūsma 1. gads'!D52="","",'Naudas plūsma 1. gads'!D52)</f>
        <v>Pastāvīgi strādājošo algas un sociālais nodoklis</v>
      </c>
      <c r="D51" s="224">
        <f>'Naudas plūsma 1. gads'!E52</f>
        <v>0</v>
      </c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6"/>
      <c r="Q51" s="201"/>
      <c r="R51" s="117">
        <f t="shared" si="7"/>
        <v>0</v>
      </c>
      <c r="S51" s="102"/>
      <c r="T51" s="102"/>
      <c r="U51" s="229"/>
      <c r="V51" s="210"/>
      <c r="W51" s="210"/>
      <c r="AD51" s="208"/>
      <c r="AE51" s="208"/>
      <c r="AF51" s="208"/>
      <c r="AG51" s="208"/>
      <c r="AH51" s="208"/>
      <c r="AI51" s="208"/>
      <c r="AJ51" s="208"/>
      <c r="AN51" s="195">
        <v>42</v>
      </c>
      <c r="AO51" s="195">
        <v>64</v>
      </c>
    </row>
    <row r="52" spans="1:41" s="195" customFormat="1" ht="11.25" customHeight="1">
      <c r="A52" s="257"/>
      <c r="C52" s="202" t="str">
        <f>IF('Naudas plūsma 1. gads'!D53="","",'Naudas plūsma 1. gads'!D53)</f>
        <v>Transporta izmaksas (degviela u.c.)</v>
      </c>
      <c r="D52" s="203">
        <f>'Naudas plūsma 1. gads'!E53</f>
        <v>0.21</v>
      </c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69"/>
      <c r="Q52" s="114"/>
      <c r="R52" s="117">
        <f t="shared" si="7"/>
        <v>0</v>
      </c>
      <c r="S52" s="102"/>
      <c r="T52" s="102"/>
      <c r="U52" s="229"/>
      <c r="V52" s="210"/>
      <c r="W52" s="210"/>
      <c r="AD52" s="208"/>
      <c r="AE52" s="208"/>
      <c r="AF52" s="208"/>
      <c r="AG52" s="208"/>
      <c r="AH52" s="208"/>
      <c r="AI52" s="208"/>
      <c r="AJ52" s="208"/>
      <c r="AN52" s="195">
        <v>43</v>
      </c>
      <c r="AO52" s="195">
        <v>65</v>
      </c>
    </row>
    <row r="53" spans="1:41" s="195" customFormat="1" ht="11.25" customHeight="1">
      <c r="A53" s="257"/>
      <c r="C53" s="202" t="str">
        <f>IF('Naudas plūsma 1. gads'!D54="","",'Naudas plūsma 1. gads'!D54)</f>
        <v>Apdrošināšana</v>
      </c>
      <c r="D53" s="203">
        <f>'Naudas plūsma 1. gads'!E54</f>
        <v>0</v>
      </c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69"/>
      <c r="Q53" s="114"/>
      <c r="R53" s="117">
        <f t="shared" si="7"/>
        <v>0</v>
      </c>
      <c r="S53" s="102"/>
      <c r="T53" s="102"/>
      <c r="U53" s="229"/>
      <c r="V53" s="210"/>
      <c r="W53" s="210"/>
      <c r="AD53" s="208"/>
      <c r="AE53" s="208"/>
      <c r="AF53" s="208"/>
      <c r="AG53" s="208"/>
      <c r="AH53" s="208"/>
      <c r="AI53" s="208"/>
      <c r="AJ53" s="208"/>
      <c r="AN53" s="195">
        <v>44</v>
      </c>
      <c r="AO53" s="195">
        <v>66</v>
      </c>
    </row>
    <row r="54" spans="1:41" s="195" customFormat="1" ht="11.25" customHeight="1">
      <c r="A54" s="257"/>
      <c r="C54" s="202" t="str">
        <f>IF('Naudas plūsma 1. gads'!D55="","",'Naudas plūsma 1. gads'!D55)</f>
        <v>Nodokļi un nodevas</v>
      </c>
      <c r="D54" s="203">
        <f>'Naudas plūsma 1. gads'!E55</f>
        <v>0</v>
      </c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69"/>
      <c r="Q54" s="114"/>
      <c r="R54" s="117">
        <f t="shared" si="7"/>
        <v>0</v>
      </c>
      <c r="S54" s="102"/>
      <c r="T54" s="102"/>
      <c r="U54" s="229"/>
      <c r="V54" s="210"/>
      <c r="W54" s="210"/>
      <c r="AD54" s="208"/>
      <c r="AE54" s="208"/>
      <c r="AF54" s="208"/>
      <c r="AG54" s="208"/>
      <c r="AH54" s="208"/>
      <c r="AI54" s="208"/>
      <c r="AJ54" s="208"/>
      <c r="AO54" s="195">
        <f>LOOKUP(AF2,AN2:AN53,AO2:AO53)</f>
        <v>66</v>
      </c>
    </row>
    <row r="55" spans="1:36" s="195" customFormat="1" ht="11.25" customHeight="1">
      <c r="A55" s="257"/>
      <c r="C55" s="202" t="str">
        <f>IF('Naudas plūsma 1. gads'!D56="","",'Naudas plūsma 1. gads'!D56)</f>
        <v>Ēku un ceļu remonts</v>
      </c>
      <c r="D55" s="203">
        <f>'Naudas plūsma 1. gads'!E56</f>
        <v>0.21</v>
      </c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69"/>
      <c r="Q55" s="114"/>
      <c r="R55" s="117">
        <f t="shared" si="7"/>
        <v>0</v>
      </c>
      <c r="S55" s="102"/>
      <c r="T55" s="102"/>
      <c r="U55" s="229"/>
      <c r="V55" s="210"/>
      <c r="W55" s="210"/>
      <c r="AD55" s="208"/>
      <c r="AE55" s="208"/>
      <c r="AF55" s="208"/>
      <c r="AG55" s="208"/>
      <c r="AH55" s="208"/>
      <c r="AI55" s="208"/>
      <c r="AJ55" s="208"/>
    </row>
    <row r="56" spans="1:36" s="195" customFormat="1" ht="11.25" customHeight="1">
      <c r="A56" s="257"/>
      <c r="C56" s="202" t="str">
        <f>IF('Naudas plūsma 1. gads'!D57="","",'Naudas plūsma 1. gads'!D57)</f>
        <v>Tehnikas remonts</v>
      </c>
      <c r="D56" s="203">
        <f>'Naudas plūsma 1. gads'!E57</f>
        <v>0.21</v>
      </c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69"/>
      <c r="Q56" s="114"/>
      <c r="R56" s="117">
        <f t="shared" si="7"/>
        <v>0</v>
      </c>
      <c r="S56" s="102"/>
      <c r="T56" s="102"/>
      <c r="U56" s="229"/>
      <c r="V56" s="210"/>
      <c r="W56" s="210"/>
      <c r="AD56" s="208"/>
      <c r="AE56" s="208"/>
      <c r="AF56" s="208"/>
      <c r="AG56" s="208"/>
      <c r="AH56" s="208"/>
      <c r="AI56" s="208"/>
      <c r="AJ56" s="208"/>
    </row>
    <row r="57" spans="1:36" s="195" customFormat="1" ht="11.25" customHeight="1">
      <c r="A57" s="257"/>
      <c r="C57" s="202" t="str">
        <f>IF('Naudas plūsma 1. gads'!D58="","",'Naudas plūsma 1. gads'!D58)</f>
        <v>Nomas maksa par ēkām, zemi</v>
      </c>
      <c r="D57" s="203">
        <f>'Naudas plūsma 1. gads'!E58</f>
        <v>0.21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69"/>
      <c r="Q57" s="114"/>
      <c r="R57" s="117">
        <f t="shared" si="7"/>
        <v>0</v>
      </c>
      <c r="S57" s="102"/>
      <c r="T57" s="102"/>
      <c r="U57" s="229"/>
      <c r="V57" s="210"/>
      <c r="W57" s="210"/>
      <c r="AD57" s="208"/>
      <c r="AE57" s="208"/>
      <c r="AF57" s="208"/>
      <c r="AG57" s="208"/>
      <c r="AH57" s="208"/>
      <c r="AI57" s="208"/>
      <c r="AJ57" s="208"/>
    </row>
    <row r="58" spans="1:36" s="195" customFormat="1" ht="11.25" customHeight="1">
      <c r="A58" s="257"/>
      <c r="C58" s="202" t="str">
        <f>IF('Naudas plūsma 1. gads'!D59="","",'Naudas plūsma 1. gads'!D59)</f>
        <v>cits</v>
      </c>
      <c r="D58" s="203">
        <f>'Naudas plūsma 1. gads'!E59</f>
        <v>0.21</v>
      </c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69"/>
      <c r="Q58" s="114"/>
      <c r="R58" s="117">
        <f t="shared" si="7"/>
        <v>0</v>
      </c>
      <c r="S58" s="102"/>
      <c r="T58" s="102"/>
      <c r="U58" s="229"/>
      <c r="V58" s="210"/>
      <c r="W58" s="210"/>
      <c r="AD58" s="208"/>
      <c r="AE58" s="208"/>
      <c r="AF58" s="208"/>
      <c r="AG58" s="208"/>
      <c r="AH58" s="208"/>
      <c r="AI58" s="208"/>
      <c r="AJ58" s="208"/>
    </row>
    <row r="59" spans="1:36" s="195" customFormat="1" ht="11.25" customHeight="1">
      <c r="A59" s="257"/>
      <c r="C59" s="202" t="str">
        <f>IF('Naudas plūsma 1. gads'!D60="","",'Naudas plūsma 1. gads'!D60)</f>
        <v>cits</v>
      </c>
      <c r="D59" s="203">
        <f>'Naudas plūsma 1. gads'!E60</f>
        <v>0.21</v>
      </c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69"/>
      <c r="Q59" s="114"/>
      <c r="R59" s="117">
        <f t="shared" si="7"/>
        <v>0</v>
      </c>
      <c r="S59" s="102"/>
      <c r="T59" s="102"/>
      <c r="U59" s="229"/>
      <c r="V59" s="210"/>
      <c r="W59" s="210"/>
      <c r="AD59" s="208"/>
      <c r="AE59" s="208"/>
      <c r="AF59" s="208"/>
      <c r="AG59" s="208"/>
      <c r="AH59" s="208"/>
      <c r="AI59" s="208"/>
      <c r="AJ59" s="208"/>
    </row>
    <row r="60" spans="1:36" s="195" customFormat="1" ht="11.25" customHeight="1">
      <c r="A60" s="257"/>
      <c r="C60" s="202">
        <f>IF('Naudas plūsma 1. gads'!D61="","",'Naudas plūsma 1. gads'!D61)</f>
      </c>
      <c r="D60" s="203">
        <f>'Naudas plūsma 1. gads'!E61</f>
        <v>0.21</v>
      </c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69"/>
      <c r="Q60" s="114"/>
      <c r="R60" s="117">
        <f t="shared" si="7"/>
        <v>0</v>
      </c>
      <c r="S60" s="102"/>
      <c r="T60" s="102"/>
      <c r="U60" s="229"/>
      <c r="V60" s="210"/>
      <c r="W60" s="210"/>
      <c r="AD60" s="208"/>
      <c r="AE60" s="208"/>
      <c r="AF60" s="208"/>
      <c r="AG60" s="208"/>
      <c r="AH60" s="208"/>
      <c r="AI60" s="208"/>
      <c r="AJ60" s="208"/>
    </row>
    <row r="61" spans="1:36" s="195" customFormat="1" ht="11.25" customHeight="1">
      <c r="A61" s="257"/>
      <c r="C61" s="202">
        <f>IF('Naudas plūsma 1. gads'!D62="","",'Naudas plūsma 1. gads'!D62)</f>
      </c>
      <c r="D61" s="203">
        <f>'Naudas plūsma 1. gads'!E62</f>
        <v>0.21</v>
      </c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69"/>
      <c r="Q61" s="114"/>
      <c r="R61" s="117">
        <f t="shared" si="7"/>
        <v>0</v>
      </c>
      <c r="S61" s="102"/>
      <c r="T61" s="102"/>
      <c r="U61" s="229"/>
      <c r="V61" s="210"/>
      <c r="W61" s="210"/>
      <c r="AD61" s="208"/>
      <c r="AE61" s="208"/>
      <c r="AF61" s="208"/>
      <c r="AG61" s="208"/>
      <c r="AH61" s="208"/>
      <c r="AI61" s="208"/>
      <c r="AJ61" s="208"/>
    </row>
    <row r="62" spans="1:36" s="195" customFormat="1" ht="11.25" customHeight="1">
      <c r="A62" s="257"/>
      <c r="C62" s="202">
        <f>IF('Naudas plūsma 1. gads'!D63="","",'Naudas plūsma 1. gads'!D63)</f>
      </c>
      <c r="D62" s="203">
        <f>'Naudas plūsma 1. gads'!E63</f>
        <v>0.21</v>
      </c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69"/>
      <c r="Q62" s="114"/>
      <c r="R62" s="117">
        <f t="shared" si="7"/>
        <v>0</v>
      </c>
      <c r="S62" s="102"/>
      <c r="T62" s="102"/>
      <c r="U62" s="229"/>
      <c r="V62" s="210"/>
      <c r="W62" s="210"/>
      <c r="AD62" s="208"/>
      <c r="AE62" s="208"/>
      <c r="AF62" s="208"/>
      <c r="AG62" s="208"/>
      <c r="AH62" s="208"/>
      <c r="AI62" s="208"/>
      <c r="AJ62" s="208"/>
    </row>
    <row r="63" spans="1:36" s="195" customFormat="1" ht="11.25" customHeight="1">
      <c r="A63" s="257"/>
      <c r="C63" s="204">
        <f>IF('Naudas plūsma 1. gads'!D64="","",'Naudas plūsma 1. gads'!D64)</f>
      </c>
      <c r="D63" s="205">
        <f>'Naudas plūsma 1. gads'!E64</f>
        <v>0.21</v>
      </c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73"/>
      <c r="Q63" s="114"/>
      <c r="R63" s="117">
        <f t="shared" si="7"/>
        <v>0</v>
      </c>
      <c r="S63" s="102"/>
      <c r="T63" s="102"/>
      <c r="U63" s="229"/>
      <c r="V63" s="210"/>
      <c r="W63" s="210"/>
      <c r="AD63" s="208"/>
      <c r="AE63" s="208"/>
      <c r="AF63" s="208"/>
      <c r="AG63" s="208"/>
      <c r="AH63" s="208"/>
      <c r="AI63" s="208"/>
      <c r="AJ63" s="208"/>
    </row>
    <row r="64" spans="1:36" ht="11.25" customHeight="1">
      <c r="A64" s="257"/>
      <c r="B64" s="195"/>
      <c r="C64" s="227"/>
      <c r="D64" s="176" t="s">
        <v>1</v>
      </c>
      <c r="E64" s="177">
        <f>SUM(E51:E63)</f>
        <v>0</v>
      </c>
      <c r="F64" s="177">
        <f aca="true" t="shared" si="9" ref="F64:P64">SUM(F51:F63)</f>
        <v>0</v>
      </c>
      <c r="G64" s="177">
        <f t="shared" si="9"/>
        <v>0</v>
      </c>
      <c r="H64" s="177">
        <f t="shared" si="9"/>
        <v>0</v>
      </c>
      <c r="I64" s="177">
        <f t="shared" si="9"/>
        <v>0</v>
      </c>
      <c r="J64" s="177">
        <f t="shared" si="9"/>
        <v>0</v>
      </c>
      <c r="K64" s="177">
        <f t="shared" si="9"/>
        <v>0</v>
      </c>
      <c r="L64" s="177">
        <f t="shared" si="9"/>
        <v>0</v>
      </c>
      <c r="M64" s="177">
        <f t="shared" si="9"/>
        <v>0</v>
      </c>
      <c r="N64" s="177">
        <f t="shared" si="9"/>
        <v>0</v>
      </c>
      <c r="O64" s="177">
        <f t="shared" si="9"/>
        <v>0</v>
      </c>
      <c r="P64" s="177">
        <f t="shared" si="9"/>
        <v>0</v>
      </c>
      <c r="Q64" s="118"/>
      <c r="R64" s="117">
        <f>SUM(R51:R63)</f>
        <v>0</v>
      </c>
      <c r="S64" s="102"/>
      <c r="T64" s="102"/>
      <c r="V64" s="105"/>
      <c r="W64" s="105"/>
      <c r="AD64" s="217"/>
      <c r="AE64" s="217"/>
      <c r="AF64" s="217"/>
      <c r="AG64" s="217"/>
      <c r="AH64" s="217"/>
      <c r="AI64" s="217"/>
      <c r="AJ64" s="217"/>
    </row>
    <row r="65" spans="1:36" s="195" customFormat="1" ht="11.25" customHeight="1">
      <c r="A65" s="229"/>
      <c r="B65" s="108"/>
      <c r="C65" s="223" t="str">
        <f>IF('Naudas plūsma 1. gads'!D66="","",'Naudas plūsma 1. gads'!D66)</f>
        <v>Līzingu maksājumi: procenti</v>
      </c>
      <c r="D65" s="224">
        <f>'Naudas plūsma 1. gads'!E66</f>
        <v>0</v>
      </c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6"/>
      <c r="Q65" s="201"/>
      <c r="R65" s="117">
        <f t="shared" si="7"/>
        <v>0</v>
      </c>
      <c r="S65" s="102"/>
      <c r="T65" s="102"/>
      <c r="U65" s="229"/>
      <c r="V65" s="210"/>
      <c r="W65" s="210"/>
      <c r="AD65" s="208"/>
      <c r="AE65" s="208"/>
      <c r="AF65" s="208"/>
      <c r="AG65" s="208"/>
      <c r="AH65" s="208"/>
      <c r="AI65" s="208"/>
      <c r="AJ65" s="208"/>
    </row>
    <row r="66" spans="1:36" s="195" customFormat="1" ht="11.25" customHeight="1">
      <c r="A66" s="257"/>
      <c r="C66" s="202" t="str">
        <f>IF('Naudas plūsma 1. gads'!D67="","",'Naudas plūsma 1. gads'!D67)</f>
        <v>Līzingu maksājumi: pamatsumma</v>
      </c>
      <c r="D66" s="203">
        <f>'Naudas plūsma 1. gads'!E67</f>
        <v>0</v>
      </c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69"/>
      <c r="Q66" s="114"/>
      <c r="R66" s="117">
        <f t="shared" si="7"/>
        <v>0</v>
      </c>
      <c r="S66" s="102"/>
      <c r="T66" s="102"/>
      <c r="U66" s="229"/>
      <c r="V66" s="210"/>
      <c r="W66" s="210"/>
      <c r="AD66" s="208"/>
      <c r="AE66" s="208"/>
      <c r="AF66" s="208"/>
      <c r="AG66" s="208"/>
      <c r="AH66" s="208"/>
      <c r="AI66" s="208"/>
      <c r="AJ66" s="208"/>
    </row>
    <row r="67" spans="1:36" s="195" customFormat="1" ht="11.25" customHeight="1">
      <c r="A67" s="257"/>
      <c r="C67" s="202" t="s">
        <v>28</v>
      </c>
      <c r="D67" s="203">
        <f>'Naudas plūsma 1. gads'!E68</f>
        <v>0</v>
      </c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69"/>
      <c r="Q67" s="114"/>
      <c r="R67" s="117">
        <f t="shared" si="7"/>
        <v>0</v>
      </c>
      <c r="S67" s="102"/>
      <c r="T67" s="102"/>
      <c r="U67" s="229"/>
      <c r="V67" s="210"/>
      <c r="W67" s="210"/>
      <c r="AD67" s="208"/>
      <c r="AE67" s="208"/>
      <c r="AF67" s="208"/>
      <c r="AG67" s="208"/>
      <c r="AH67" s="208"/>
      <c r="AI67" s="208"/>
      <c r="AJ67" s="208"/>
    </row>
    <row r="68" spans="1:36" s="195" customFormat="1" ht="11.25" customHeight="1">
      <c r="A68" s="257"/>
      <c r="C68" s="202" t="str">
        <f>IF('Naudas plūsma 1. gads'!D69="","",'Naudas plūsma 1. gads'!D69)</f>
        <v>Aizdevuma izlietojums</v>
      </c>
      <c r="D68" s="203">
        <f>'Naudas plūsma 1. gads'!E69</f>
        <v>0</v>
      </c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69"/>
      <c r="Q68" s="114"/>
      <c r="R68" s="117">
        <f t="shared" si="7"/>
        <v>0</v>
      </c>
      <c r="S68" s="102"/>
      <c r="T68" s="102"/>
      <c r="U68" s="229"/>
      <c r="V68" s="210"/>
      <c r="W68" s="210"/>
      <c r="AD68" s="208"/>
      <c r="AE68" s="208"/>
      <c r="AF68" s="208"/>
      <c r="AG68" s="208"/>
      <c r="AH68" s="208"/>
      <c r="AI68" s="208"/>
      <c r="AJ68" s="208"/>
    </row>
    <row r="69" spans="1:36" s="195" customFormat="1" ht="11.25" customHeight="1">
      <c r="A69" s="257"/>
      <c r="C69" s="204">
        <f>IF('Naudas plūsma 1. gads'!D70="","",'Naudas plūsma 1. gads'!D70)</f>
      </c>
      <c r="D69" s="205">
        <f>'Naudas plūsma 1. gads'!E70</f>
        <v>0.21</v>
      </c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73"/>
      <c r="Q69" s="114"/>
      <c r="R69" s="117">
        <f>SUM(E69:P69)</f>
        <v>0</v>
      </c>
      <c r="S69" s="102"/>
      <c r="T69" s="102"/>
      <c r="U69" s="229"/>
      <c r="V69" s="210"/>
      <c r="W69" s="210"/>
      <c r="AD69" s="208"/>
      <c r="AE69" s="208"/>
      <c r="AF69" s="208"/>
      <c r="AG69" s="208"/>
      <c r="AH69" s="208"/>
      <c r="AI69" s="208"/>
      <c r="AJ69" s="208"/>
    </row>
    <row r="70" spans="1:36" s="195" customFormat="1" ht="12" customHeight="1">
      <c r="A70" s="257"/>
      <c r="C70" s="321" t="s">
        <v>27</v>
      </c>
      <c r="D70" s="321"/>
      <c r="E70" s="177">
        <f>($D$34*E34)+($D$36*E36)+($D$37*E37)+($D$38*E38)+($D$39*E39)+($D$40*E40)+($D$41*E41)+($D$42*E42)+($D$43*E43)+($D$44*E44)+($D$45*E45)+($D$46*E46)+($D$47*E47)+($D$48*E48)+($D$51*E51)+($D$52*E52)+($D$53*E53)+($D$54*E54)+($D$55*E55)+($D$56*E56)+($D$57*E57)+($D$58*E58)+($D$59*E59)+($D$60*E60)+($D$61*E61)+($D$62*E62)+($D$63*E63)+($D$65*E65)+($D$66*E66)+($D$67*E67)+($D$68*E68)+($D$69*E69)</f>
        <v>0</v>
      </c>
      <c r="F70" s="177">
        <f aca="true" t="shared" si="10" ref="F70:R70">($D$34*F34)+($D$36*F36)+($D$37*F37)+($D$38*F38)+($D$39*F39)+($D$40*F40)+($D$41*F41)+($D$42*F42)+($D$43*F43)+($D$44*F44)+($D$45*F45)+($D$46*F46)+($D$47*F47)+($D$48*F48)+($D$51*F51)+($D$52*F52)+($D$53*F53)+($D$54*F54)+($D$55*F55)+($D$56*F56)+($D$57*F57)+($D$58*F58)+($D$59*F59)+($D$60*F60)+($D$61*F61)+($D$62*F62)+($D$63*F63)+($D$65*F65)+($D$66*F66)+($D$67*F67)+($D$68*F68)+($D$69*F69)</f>
        <v>0</v>
      </c>
      <c r="G70" s="177">
        <f t="shared" si="10"/>
        <v>0</v>
      </c>
      <c r="H70" s="177">
        <f t="shared" si="10"/>
        <v>0</v>
      </c>
      <c r="I70" s="177">
        <f t="shared" si="10"/>
        <v>0</v>
      </c>
      <c r="J70" s="177">
        <f t="shared" si="10"/>
        <v>0</v>
      </c>
      <c r="K70" s="177">
        <f t="shared" si="10"/>
        <v>0</v>
      </c>
      <c r="L70" s="177">
        <f t="shared" si="10"/>
        <v>0</v>
      </c>
      <c r="M70" s="177">
        <f t="shared" si="10"/>
        <v>0</v>
      </c>
      <c r="N70" s="177">
        <f t="shared" si="10"/>
        <v>0</v>
      </c>
      <c r="O70" s="177">
        <f t="shared" si="10"/>
        <v>0</v>
      </c>
      <c r="P70" s="177">
        <f t="shared" si="10"/>
        <v>0</v>
      </c>
      <c r="Q70" s="114"/>
      <c r="R70" s="117">
        <f t="shared" si="10"/>
        <v>0</v>
      </c>
      <c r="S70" s="102"/>
      <c r="T70" s="102"/>
      <c r="U70" s="229"/>
      <c r="V70" s="111"/>
      <c r="W70" s="111"/>
      <c r="AD70" s="208"/>
      <c r="AE70" s="208"/>
      <c r="AF70" s="208"/>
      <c r="AG70" s="208"/>
      <c r="AH70" s="208"/>
      <c r="AI70" s="208"/>
      <c r="AJ70" s="208"/>
    </row>
    <row r="71" spans="1:36" s="195" customFormat="1" ht="12.75" customHeight="1">
      <c r="A71" s="257"/>
      <c r="C71" s="326" t="str">
        <f>IF('Naudas plūsma 1. gads'!D72="","",'Naudas plūsma 1. gads'!D72)</f>
        <v>Pieprasītā aizdevuma procenti</v>
      </c>
      <c r="D71" s="327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74"/>
      <c r="Q71" s="114"/>
      <c r="R71" s="117">
        <f t="shared" si="7"/>
        <v>0</v>
      </c>
      <c r="S71" s="102"/>
      <c r="T71" s="102"/>
      <c r="U71" s="229"/>
      <c r="V71" s="228"/>
      <c r="W71" s="228"/>
      <c r="AD71" s="208"/>
      <c r="AE71" s="208"/>
      <c r="AF71" s="208"/>
      <c r="AG71" s="208"/>
      <c r="AH71" s="208"/>
      <c r="AI71" s="208"/>
      <c r="AJ71" s="208"/>
    </row>
    <row r="72" spans="1:36" s="195" customFormat="1" ht="12.75" customHeight="1">
      <c r="A72" s="257"/>
      <c r="C72" s="326" t="str">
        <f>IF('Naudas plūsma 1. gads'!D73="","",'Naudas plūsma 1. gads'!D73)</f>
        <v>Pieprasītā aizdevuma pamatsumma</v>
      </c>
      <c r="D72" s="327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69"/>
      <c r="Q72" s="114"/>
      <c r="R72" s="117">
        <f>SUM(E72:P72)</f>
        <v>0</v>
      </c>
      <c r="S72" s="102"/>
      <c r="T72" s="102"/>
      <c r="U72" s="229"/>
      <c r="V72" s="228"/>
      <c r="W72" s="228"/>
      <c r="AD72" s="208"/>
      <c r="AE72" s="208"/>
      <c r="AF72" s="208"/>
      <c r="AG72" s="208"/>
      <c r="AH72" s="208"/>
      <c r="AI72" s="208"/>
      <c r="AJ72" s="208"/>
    </row>
    <row r="73" spans="1:36" s="195" customFormat="1" ht="12.75" customHeight="1">
      <c r="A73" s="257"/>
      <c r="C73" s="326" t="str">
        <f>IF('Naudas plūsma 1. gads'!D74="","",'Naudas plūsma 1. gads'!D74)</f>
        <v>Esošo aizdevumu procenti</v>
      </c>
      <c r="D73" s="327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69"/>
      <c r="Q73" s="114"/>
      <c r="R73" s="117">
        <f t="shared" si="7"/>
        <v>0</v>
      </c>
      <c r="S73" s="102"/>
      <c r="T73" s="102"/>
      <c r="U73" s="229"/>
      <c r="V73" s="228"/>
      <c r="W73" s="228"/>
      <c r="AD73" s="208"/>
      <c r="AE73" s="208"/>
      <c r="AF73" s="208"/>
      <c r="AG73" s="208"/>
      <c r="AH73" s="208"/>
      <c r="AI73" s="208"/>
      <c r="AJ73" s="208"/>
    </row>
    <row r="74" spans="1:36" s="195" customFormat="1" ht="12.75" customHeight="1">
      <c r="A74" s="257"/>
      <c r="C74" s="326" t="str">
        <f>IF('Naudas plūsma 1. gads'!D75="","",'Naudas plūsma 1. gads'!D75)</f>
        <v>Esošo aizdevumu pamatsumma</v>
      </c>
      <c r="D74" s="327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69"/>
      <c r="Q74" s="114"/>
      <c r="R74" s="117">
        <f t="shared" si="7"/>
        <v>0</v>
      </c>
      <c r="S74" s="102"/>
      <c r="T74" s="102"/>
      <c r="U74" s="229"/>
      <c r="V74" s="228"/>
      <c r="W74" s="228"/>
      <c r="AD74" s="208"/>
      <c r="AE74" s="208"/>
      <c r="AF74" s="208"/>
      <c r="AG74" s="208"/>
      <c r="AH74" s="208"/>
      <c r="AI74" s="208"/>
      <c r="AJ74" s="208"/>
    </row>
    <row r="75" spans="1:36" s="195" customFormat="1" ht="12.75" customHeight="1">
      <c r="A75" s="257"/>
      <c r="C75" s="326" t="str">
        <f>IF('Naudas plūsma 1. gads'!D76="","",'Naudas plūsma 1. gads'!D76)</f>
        <v>Citu aizdevumu procenti</v>
      </c>
      <c r="D75" s="327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69"/>
      <c r="Q75" s="114"/>
      <c r="R75" s="117">
        <f t="shared" si="7"/>
        <v>0</v>
      </c>
      <c r="S75" s="102"/>
      <c r="T75" s="102"/>
      <c r="U75" s="229"/>
      <c r="V75" s="228"/>
      <c r="W75" s="228"/>
      <c r="AD75" s="208"/>
      <c r="AE75" s="208"/>
      <c r="AF75" s="208"/>
      <c r="AG75" s="208"/>
      <c r="AH75" s="208"/>
      <c r="AI75" s="208"/>
      <c r="AJ75" s="208"/>
    </row>
    <row r="76" spans="1:36" s="195" customFormat="1" ht="12.75" customHeight="1">
      <c r="A76" s="257"/>
      <c r="C76" s="326" t="str">
        <f>IF('Naudas plūsma 1. gads'!D77="","",'Naudas plūsma 1. gads'!D77)</f>
        <v>Citu aizdevumu pamatsummas</v>
      </c>
      <c r="D76" s="327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69"/>
      <c r="Q76" s="114"/>
      <c r="R76" s="117">
        <f t="shared" si="7"/>
        <v>0</v>
      </c>
      <c r="S76" s="102"/>
      <c r="T76" s="102"/>
      <c r="U76" s="229"/>
      <c r="V76" s="228"/>
      <c r="W76" s="228"/>
      <c r="AD76" s="208"/>
      <c r="AE76" s="208"/>
      <c r="AF76" s="208"/>
      <c r="AG76" s="208"/>
      <c r="AH76" s="208"/>
      <c r="AI76" s="208"/>
      <c r="AJ76" s="208"/>
    </row>
    <row r="77" spans="1:36" s="195" customFormat="1" ht="12.75" customHeight="1">
      <c r="A77" s="257"/>
      <c r="C77" s="326" t="str">
        <f>IF('Naudas plūsma 1. gads'!D78="","",'Naudas plūsma 1. gads'!D78)</f>
        <v>Ar pamatdarbību nesaistīto aizdevumu pamatsummas un procenti</v>
      </c>
      <c r="D77" s="327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69"/>
      <c r="Q77" s="114"/>
      <c r="R77" s="117">
        <f>SUM(E77:P77)</f>
        <v>0</v>
      </c>
      <c r="S77" s="102"/>
      <c r="T77" s="102"/>
      <c r="U77" s="229"/>
      <c r="V77" s="228"/>
      <c r="W77" s="228"/>
      <c r="AD77" s="208"/>
      <c r="AE77" s="208"/>
      <c r="AF77" s="208"/>
      <c r="AG77" s="208"/>
      <c r="AH77" s="208"/>
      <c r="AI77" s="208"/>
      <c r="AJ77" s="208"/>
    </row>
    <row r="78" spans="1:36" s="195" customFormat="1" ht="12.75" customHeight="1">
      <c r="A78" s="257"/>
      <c r="C78" s="326" t="str">
        <f>IF('Naudas plūsma 1. gads'!D79="","",'Naudas plūsma 1. gads'!D79)</f>
        <v>Ienākuma nodoklis / Mikrouzņēmuma nodoklis</v>
      </c>
      <c r="D78" s="327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69"/>
      <c r="Q78" s="114"/>
      <c r="R78" s="117">
        <f t="shared" si="7"/>
        <v>0</v>
      </c>
      <c r="S78" s="102"/>
      <c r="T78" s="102"/>
      <c r="U78" s="229"/>
      <c r="V78" s="228"/>
      <c r="W78" s="228"/>
      <c r="AD78" s="208"/>
      <c r="AE78" s="208"/>
      <c r="AF78" s="208"/>
      <c r="AG78" s="208"/>
      <c r="AH78" s="208"/>
      <c r="AI78" s="208"/>
      <c r="AJ78" s="208"/>
    </row>
    <row r="79" spans="1:36" s="195" customFormat="1" ht="12.75" customHeight="1">
      <c r="A79" s="257"/>
      <c r="C79" s="329">
        <f>IF('Naudas plūsma 1. gads'!D80="","",'Naudas plūsma 1. gads'!D80)</f>
      </c>
      <c r="D79" s="330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73"/>
      <c r="Q79" s="114"/>
      <c r="R79" s="117">
        <f>SUM(E79:P79)</f>
        <v>0</v>
      </c>
      <c r="S79" s="102"/>
      <c r="T79" s="102"/>
      <c r="U79" s="229"/>
      <c r="V79" s="228"/>
      <c r="W79" s="228"/>
      <c r="AD79" s="208"/>
      <c r="AE79" s="208"/>
      <c r="AF79" s="208"/>
      <c r="AG79" s="208"/>
      <c r="AH79" s="208"/>
      <c r="AI79" s="208"/>
      <c r="AJ79" s="208"/>
    </row>
    <row r="80" spans="1:36" s="195" customFormat="1" ht="12.75" customHeight="1">
      <c r="A80" s="257"/>
      <c r="C80" s="331" t="s">
        <v>124</v>
      </c>
      <c r="D80" s="332"/>
      <c r="E80" s="254">
        <f>'Naudas plūsma 1. gads'!Q31-'Naudas plūsma 1. gads'!Q71</f>
        <v>0</v>
      </c>
      <c r="F80" s="254">
        <f>E30-E70</f>
        <v>0</v>
      </c>
      <c r="G80" s="254">
        <f aca="true" t="shared" si="11" ref="G80:P80">F30-F70</f>
        <v>0</v>
      </c>
      <c r="H80" s="254">
        <f t="shared" si="11"/>
        <v>0</v>
      </c>
      <c r="I80" s="254">
        <f t="shared" si="11"/>
        <v>0</v>
      </c>
      <c r="J80" s="254">
        <f t="shared" si="11"/>
        <v>0</v>
      </c>
      <c r="K80" s="254">
        <f t="shared" si="11"/>
        <v>0</v>
      </c>
      <c r="L80" s="254">
        <f t="shared" si="11"/>
        <v>0</v>
      </c>
      <c r="M80" s="254">
        <f t="shared" si="11"/>
        <v>0</v>
      </c>
      <c r="N80" s="254">
        <f t="shared" si="11"/>
        <v>0</v>
      </c>
      <c r="O80" s="254">
        <f t="shared" si="11"/>
        <v>0</v>
      </c>
      <c r="P80" s="255">
        <f t="shared" si="11"/>
        <v>0</v>
      </c>
      <c r="Q80" s="118"/>
      <c r="R80" s="117">
        <f>SUM(E80:P80)</f>
        <v>0</v>
      </c>
      <c r="S80" s="102"/>
      <c r="T80" s="102"/>
      <c r="U80" s="229"/>
      <c r="V80" s="111"/>
      <c r="W80" s="111"/>
      <c r="AD80" s="208"/>
      <c r="AE80" s="208"/>
      <c r="AF80" s="208"/>
      <c r="AG80" s="208"/>
      <c r="AH80" s="208"/>
      <c r="AI80" s="208"/>
      <c r="AJ80" s="208"/>
    </row>
    <row r="81" spans="1:36" ht="21.75" customHeight="1" thickBot="1">
      <c r="A81" s="257"/>
      <c r="B81" s="303"/>
      <c r="C81" s="276"/>
      <c r="D81" s="277" t="s">
        <v>11</v>
      </c>
      <c r="E81" s="278">
        <f>SUM(E34,E49,E64,E65:E80)</f>
        <v>0</v>
      </c>
      <c r="F81" s="278">
        <f aca="true" t="shared" si="12" ref="F81:R81">SUM(F34,F49,F64,F65:F80)</f>
        <v>0</v>
      </c>
      <c r="G81" s="278">
        <f t="shared" si="12"/>
        <v>0</v>
      </c>
      <c r="H81" s="278">
        <f t="shared" si="12"/>
        <v>0</v>
      </c>
      <c r="I81" s="278">
        <f t="shared" si="12"/>
        <v>0</v>
      </c>
      <c r="J81" s="278">
        <f t="shared" si="12"/>
        <v>0</v>
      </c>
      <c r="K81" s="278">
        <f t="shared" si="12"/>
        <v>0</v>
      </c>
      <c r="L81" s="278">
        <f t="shared" si="12"/>
        <v>0</v>
      </c>
      <c r="M81" s="278">
        <f t="shared" si="12"/>
        <v>0</v>
      </c>
      <c r="N81" s="278">
        <f t="shared" si="12"/>
        <v>0</v>
      </c>
      <c r="O81" s="278">
        <f t="shared" si="12"/>
        <v>0</v>
      </c>
      <c r="P81" s="278">
        <f t="shared" si="12"/>
        <v>0</v>
      </c>
      <c r="Q81" s="278"/>
      <c r="R81" s="278">
        <f t="shared" si="12"/>
        <v>0</v>
      </c>
      <c r="S81" s="102"/>
      <c r="T81" s="102"/>
      <c r="V81" s="105"/>
      <c r="W81" s="105"/>
      <c r="AD81" s="217"/>
      <c r="AE81" s="217"/>
      <c r="AF81" s="217"/>
      <c r="AG81" s="217"/>
      <c r="AH81" s="217"/>
      <c r="AI81" s="217"/>
      <c r="AJ81" s="217"/>
    </row>
    <row r="82" spans="4:36" ht="12.75" customHeight="1">
      <c r="D82" s="106" t="s">
        <v>58</v>
      </c>
      <c r="E82" s="117">
        <f>E31-E81</f>
        <v>0</v>
      </c>
      <c r="F82" s="117">
        <f aca="true" t="shared" si="13" ref="F82:R82">F31-F81</f>
        <v>0</v>
      </c>
      <c r="G82" s="117">
        <f t="shared" si="13"/>
        <v>0</v>
      </c>
      <c r="H82" s="117">
        <f t="shared" si="13"/>
        <v>0</v>
      </c>
      <c r="I82" s="117">
        <f t="shared" si="13"/>
        <v>0</v>
      </c>
      <c r="J82" s="117">
        <f t="shared" si="13"/>
        <v>0</v>
      </c>
      <c r="K82" s="117">
        <f t="shared" si="13"/>
        <v>0</v>
      </c>
      <c r="L82" s="117">
        <f t="shared" si="13"/>
        <v>0</v>
      </c>
      <c r="M82" s="117">
        <f t="shared" si="13"/>
        <v>0</v>
      </c>
      <c r="N82" s="117">
        <f t="shared" si="13"/>
        <v>0</v>
      </c>
      <c r="O82" s="117">
        <f t="shared" si="13"/>
        <v>0</v>
      </c>
      <c r="P82" s="117">
        <f t="shared" si="13"/>
        <v>0</v>
      </c>
      <c r="Q82" s="117"/>
      <c r="R82" s="117">
        <f t="shared" si="13"/>
        <v>0</v>
      </c>
      <c r="S82" s="102"/>
      <c r="T82" s="102"/>
      <c r="V82" s="105"/>
      <c r="W82" s="105"/>
      <c r="AD82" s="217"/>
      <c r="AE82" s="217"/>
      <c r="AF82" s="217"/>
      <c r="AG82" s="217"/>
      <c r="AH82" s="217"/>
      <c r="AI82" s="217"/>
      <c r="AJ82" s="217"/>
    </row>
    <row r="83" spans="1:36" s="195" customFormat="1" ht="7.5" customHeight="1" hidden="1" thickBot="1">
      <c r="A83" s="229"/>
      <c r="B83" s="108"/>
      <c r="C83" s="111"/>
      <c r="D83" s="111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02"/>
      <c r="T83" s="102"/>
      <c r="U83" s="229"/>
      <c r="V83" s="111"/>
      <c r="W83" s="111"/>
      <c r="AD83" s="208"/>
      <c r="AE83" s="208"/>
      <c r="AF83" s="208"/>
      <c r="AG83" s="208"/>
      <c r="AH83" s="208"/>
      <c r="AI83" s="208"/>
      <c r="AJ83" s="208"/>
    </row>
    <row r="84" spans="1:36" ht="12.75" customHeight="1">
      <c r="A84" s="257"/>
      <c r="B84" s="195"/>
      <c r="C84" s="106"/>
      <c r="D84" s="106" t="s">
        <v>12</v>
      </c>
      <c r="E84" s="117">
        <f aca="true" t="shared" si="14" ref="E84:P84">E6+E31-E81</f>
        <v>0</v>
      </c>
      <c r="F84" s="117">
        <f t="shared" si="14"/>
        <v>0</v>
      </c>
      <c r="G84" s="117">
        <f t="shared" si="14"/>
        <v>0</v>
      </c>
      <c r="H84" s="117">
        <f t="shared" si="14"/>
        <v>0</v>
      </c>
      <c r="I84" s="117">
        <f t="shared" si="14"/>
        <v>0</v>
      </c>
      <c r="J84" s="117">
        <f t="shared" si="14"/>
        <v>0</v>
      </c>
      <c r="K84" s="117">
        <f t="shared" si="14"/>
        <v>0</v>
      </c>
      <c r="L84" s="117">
        <f t="shared" si="14"/>
        <v>0</v>
      </c>
      <c r="M84" s="117">
        <f t="shared" si="14"/>
        <v>0</v>
      </c>
      <c r="N84" s="117">
        <f t="shared" si="14"/>
        <v>0</v>
      </c>
      <c r="O84" s="117">
        <f t="shared" si="14"/>
        <v>0</v>
      </c>
      <c r="P84" s="117">
        <f t="shared" si="14"/>
        <v>0</v>
      </c>
      <c r="Q84" s="117"/>
      <c r="R84" s="117"/>
      <c r="S84" s="102"/>
      <c r="T84" s="102"/>
      <c r="V84" s="105"/>
      <c r="W84" s="105"/>
      <c r="AD84" s="217"/>
      <c r="AE84" s="217"/>
      <c r="AF84" s="217"/>
      <c r="AG84" s="217"/>
      <c r="AH84" s="217"/>
      <c r="AI84" s="217"/>
      <c r="AJ84" s="217"/>
    </row>
    <row r="85" spans="1:24" s="195" customFormat="1" ht="18.75" customHeight="1">
      <c r="A85" s="229"/>
      <c r="B85" s="108"/>
      <c r="E85" s="108"/>
      <c r="F85" s="109" t="s">
        <v>116</v>
      </c>
      <c r="G85" s="310">
        <f>IF('Naudas plūsma 1. gads'!H86="","",'Naudas plūsma 1. gads'!H86)</f>
      </c>
      <c r="H85" s="310"/>
      <c r="I85" s="310"/>
      <c r="J85" s="310"/>
      <c r="K85" s="162"/>
      <c r="L85" s="322">
        <f>IF('Naudas plūsma 1. gads'!M86="","",'Naudas plūsma 1. gads'!M86)</f>
      </c>
      <c r="M85" s="322"/>
      <c r="N85" s="116"/>
      <c r="O85" s="308"/>
      <c r="P85" s="308"/>
      <c r="Q85" s="216"/>
      <c r="R85" s="216"/>
      <c r="S85" s="102"/>
      <c r="T85" s="102"/>
      <c r="U85" s="229"/>
      <c r="V85" s="110"/>
      <c r="W85" s="110"/>
      <c r="X85" s="107"/>
    </row>
    <row r="86" spans="1:18" ht="10.5" customHeight="1">
      <c r="A86" s="257"/>
      <c r="B86" s="195"/>
      <c r="C86" s="328" t="s">
        <v>151</v>
      </c>
      <c r="D86" s="328"/>
      <c r="G86" s="309" t="s">
        <v>139</v>
      </c>
      <c r="H86" s="309"/>
      <c r="I86" s="309"/>
      <c r="J86" s="309"/>
      <c r="K86" s="184"/>
      <c r="L86" s="307" t="s">
        <v>140</v>
      </c>
      <c r="M86" s="307"/>
      <c r="N86" s="185"/>
      <c r="O86" s="307" t="s">
        <v>150</v>
      </c>
      <c r="P86" s="307"/>
      <c r="Q86" s="195"/>
      <c r="R86" s="102"/>
    </row>
    <row r="87" spans="1:21" s="162" customFormat="1" ht="6" customHeight="1">
      <c r="A87" s="230"/>
      <c r="C87" s="306"/>
      <c r="D87" s="306"/>
      <c r="U87" s="230"/>
    </row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</sheetData>
  <sheetProtection password="CCFF" sheet="1" selectLockedCells="1"/>
  <protectedRanges>
    <protectedRange sqref="E65:Q69 E25:Q29 E34:Q48 E51:Q63 E71:Q79 E91:Q92 E8:Q22 Q70" name="Range1"/>
    <protectedRange sqref="B2:B3 C4" name="Range1_1"/>
    <protectedRange sqref="G85" name="Range6"/>
    <protectedRange sqref="H85" name="Range4_1_2_1"/>
    <protectedRange sqref="H85" name="Range3_1"/>
  </protectedRanges>
  <mergeCells count="18">
    <mergeCell ref="G85:J85"/>
    <mergeCell ref="C86:D86"/>
    <mergeCell ref="C70:D70"/>
    <mergeCell ref="L85:M85"/>
    <mergeCell ref="O85:P85"/>
    <mergeCell ref="G86:J86"/>
    <mergeCell ref="L86:M86"/>
    <mergeCell ref="O86:P86"/>
    <mergeCell ref="C79:D79"/>
    <mergeCell ref="C78:D78"/>
    <mergeCell ref="C80:D80"/>
    <mergeCell ref="C75:D75"/>
    <mergeCell ref="C76:D76"/>
    <mergeCell ref="C77:D77"/>
    <mergeCell ref="C71:D71"/>
    <mergeCell ref="C73:D73"/>
    <mergeCell ref="C72:D72"/>
    <mergeCell ref="C74:D74"/>
  </mergeCells>
  <conditionalFormatting sqref="E82:P84 R82:R84">
    <cfRule type="cellIs" priority="1" dxfId="5" operator="greaterThanOrEqual" stopIfTrue="1">
      <formula>0</formula>
    </cfRule>
    <cfRule type="cellIs" priority="2" dxfId="1" operator="lessThan" stopIfTrue="1">
      <formula>0</formula>
    </cfRule>
  </conditionalFormatting>
  <dataValidations count="1">
    <dataValidation operator="greaterThan" allowBlank="1" showErrorMessage="1" errorTitle="Nepareizs skaitļa formāts!" error="Laukā drīkst ievadīt tikai skaitli bez cipariem aiz komata!" sqref="E8:P9 E12:P22 E25:P29 E34:P34 E36:P48 E51:P63 E65:P69 E71:P80"/>
  </dataValidations>
  <printOptions horizontalCentered="1"/>
  <pageMargins left="0.2755905511811024" right="0.2755905511811024" top="0.5118110236220472" bottom="0.4330708661417323" header="0.2362204724409449" footer="0.15748031496062992"/>
  <pageSetup blackAndWhite="1" horizontalDpi="600" verticalDpi="600" orientation="landscape" paperSize="9" scale="80" r:id="rId2"/>
  <headerFooter alignWithMargins="0">
    <oddFooter>&amp;C&amp;8&amp;P. lp. no &amp;N&amp;R&amp;8&amp;D</oddFooter>
  </headerFooter>
  <ignoredErrors>
    <ignoredError sqref="R64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U25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2" width="9.8515625" style="6" customWidth="1"/>
    <col min="3" max="3" width="18.140625" style="6" customWidth="1"/>
    <col min="4" max="4" width="16.00390625" style="6" customWidth="1"/>
    <col min="5" max="5" width="15.8515625" style="6" customWidth="1"/>
    <col min="6" max="7" width="9.140625" style="1" customWidth="1"/>
    <col min="8" max="8" width="16.57421875" style="1" customWidth="1"/>
    <col min="9" max="9" width="13.28125" style="1" customWidth="1"/>
    <col min="10" max="10" width="12.8515625" style="1" customWidth="1"/>
    <col min="11" max="11" width="9.140625" style="1" customWidth="1"/>
    <col min="12" max="12" width="10.28125" style="1" customWidth="1"/>
    <col min="13" max="13" width="14.140625" style="1" customWidth="1"/>
    <col min="14" max="14" width="10.28125" style="1" customWidth="1"/>
    <col min="15" max="15" width="13.7109375" style="1" customWidth="1"/>
    <col min="16" max="16" width="10.28125" style="1" customWidth="1"/>
    <col min="17" max="17" width="9.140625" style="1" customWidth="1"/>
    <col min="18" max="18" width="13.7109375" style="1" customWidth="1"/>
    <col min="19" max="19" width="9.140625" style="1" customWidth="1"/>
    <col min="20" max="20" width="12.00390625" style="1" customWidth="1"/>
    <col min="21" max="16384" width="9.140625" style="1" customWidth="1"/>
  </cols>
  <sheetData>
    <row r="1" spans="3:19" ht="15">
      <c r="C1" s="7" t="s">
        <v>33</v>
      </c>
      <c r="D1" s="6" t="s">
        <v>34</v>
      </c>
      <c r="E1" s="8">
        <v>1</v>
      </c>
      <c r="F1" s="1" t="s">
        <v>34</v>
      </c>
      <c r="G1" s="6"/>
      <c r="H1" s="7" t="s">
        <v>33</v>
      </c>
      <c r="I1" s="6" t="s">
        <v>34</v>
      </c>
      <c r="L1" s="6"/>
      <c r="M1" s="7" t="s">
        <v>33</v>
      </c>
      <c r="N1" s="6" t="s">
        <v>34</v>
      </c>
      <c r="O1" s="1">
        <v>1</v>
      </c>
      <c r="P1" s="9" t="s">
        <v>52</v>
      </c>
      <c r="Q1" s="6"/>
      <c r="R1" s="7" t="s">
        <v>33</v>
      </c>
      <c r="S1" s="6" t="s">
        <v>34</v>
      </c>
    </row>
    <row r="2" spans="1:19" ht="12.75">
      <c r="A2" s="6" t="s">
        <v>35</v>
      </c>
      <c r="C2" s="10" t="e">
        <f>'Naudas plūsma 1. gads'!#REF!</f>
        <v>#REF!</v>
      </c>
      <c r="D2" s="11"/>
      <c r="E2" s="6">
        <v>2</v>
      </c>
      <c r="F2" s="1" t="s">
        <v>51</v>
      </c>
      <c r="G2" s="6" t="s">
        <v>35</v>
      </c>
      <c r="H2" s="10" t="e">
        <f>C2</f>
        <v>#REF!</v>
      </c>
      <c r="I2" s="11"/>
      <c r="L2" s="6" t="s">
        <v>35</v>
      </c>
      <c r="M2" s="10" t="e">
        <f>'Naudas plūsma 1. gads'!#REF!</f>
        <v>#REF!</v>
      </c>
      <c r="N2" s="11"/>
      <c r="O2" s="1">
        <v>2</v>
      </c>
      <c r="P2" s="9" t="s">
        <v>53</v>
      </c>
      <c r="Q2" s="6" t="s">
        <v>35</v>
      </c>
      <c r="R2" s="10" t="e">
        <f>M2</f>
        <v>#REF!</v>
      </c>
      <c r="S2" s="11"/>
    </row>
    <row r="3" spans="1:19" ht="12.75">
      <c r="A3" s="6" t="s">
        <v>36</v>
      </c>
      <c r="C3" s="12" t="e">
        <f>'Naudas plūsma 1. gads'!#REF!</f>
        <v>#REF!</v>
      </c>
      <c r="D3" s="13" t="s">
        <v>37</v>
      </c>
      <c r="E3" s="6">
        <v>3</v>
      </c>
      <c r="F3" s="1" t="s">
        <v>55</v>
      </c>
      <c r="G3" s="6" t="s">
        <v>36</v>
      </c>
      <c r="H3" s="12" t="e">
        <f>C3</f>
        <v>#REF!</v>
      </c>
      <c r="I3" s="13" t="s">
        <v>37</v>
      </c>
      <c r="L3" s="6" t="s">
        <v>36</v>
      </c>
      <c r="M3" s="12" t="e">
        <f>'Naudas plūsma 1. gads'!#REF!</f>
        <v>#REF!</v>
      </c>
      <c r="N3" s="13" t="s">
        <v>37</v>
      </c>
      <c r="P3" s="3">
        <v>1</v>
      </c>
      <c r="Q3" s="6" t="s">
        <v>36</v>
      </c>
      <c r="R3" s="12" t="e">
        <f>M3</f>
        <v>#REF!</v>
      </c>
      <c r="S3" s="13" t="s">
        <v>37</v>
      </c>
    </row>
    <row r="4" spans="1:19" ht="12.75">
      <c r="A4" s="6" t="s">
        <v>38</v>
      </c>
      <c r="C4" s="14" t="e">
        <f>D4/12</f>
        <v>#REF!</v>
      </c>
      <c r="D4" s="15" t="e">
        <f>'Naudas plūsma 1. gads'!#REF!</f>
        <v>#REF!</v>
      </c>
      <c r="E4" s="36">
        <v>1</v>
      </c>
      <c r="F4" s="1" t="str">
        <f>LOOKUP(E4,$E$1:$E$3,$F$1:$F$3)</f>
        <v>LINEĀRS</v>
      </c>
      <c r="G4" s="6" t="s">
        <v>38</v>
      </c>
      <c r="H4" s="14" t="e">
        <f>I4/12</f>
        <v>#REF!</v>
      </c>
      <c r="I4" s="15" t="e">
        <f>D4</f>
        <v>#REF!</v>
      </c>
      <c r="L4" s="6" t="s">
        <v>38</v>
      </c>
      <c r="M4" s="14" t="e">
        <f>N4/12</f>
        <v>#REF!</v>
      </c>
      <c r="N4" s="15" t="e">
        <f>'Naudas plūsma 1. gads'!#REF!</f>
        <v>#REF!</v>
      </c>
      <c r="P4" s="2">
        <v>1</v>
      </c>
      <c r="Q4" s="6" t="s">
        <v>38</v>
      </c>
      <c r="R4" s="14" t="e">
        <f>S4/12</f>
        <v>#REF!</v>
      </c>
      <c r="S4" s="15" t="e">
        <f>N4</f>
        <v>#REF!</v>
      </c>
    </row>
    <row r="5" spans="1:19" ht="12.75">
      <c r="A5" s="6" t="s">
        <v>39</v>
      </c>
      <c r="C5" s="16" t="e">
        <f>'Naudas plūsma 1. gads'!#REF!</f>
        <v>#REF!</v>
      </c>
      <c r="D5" s="13" t="s">
        <v>37</v>
      </c>
      <c r="E5" s="36">
        <v>1</v>
      </c>
      <c r="F5" s="1" t="str">
        <f>LOOKUP(E5,$E$1:$E$3,$F$1:$F$3)</f>
        <v>LINEĀRS</v>
      </c>
      <c r="G5" s="6" t="s">
        <v>39</v>
      </c>
      <c r="H5" s="16" t="e">
        <f>C5</f>
        <v>#REF!</v>
      </c>
      <c r="I5" s="13" t="s">
        <v>37</v>
      </c>
      <c r="L5" s="6" t="s">
        <v>39</v>
      </c>
      <c r="M5" s="16" t="e">
        <f>'Naudas plūsma 1. gads'!#REF!</f>
        <v>#REF!</v>
      </c>
      <c r="N5" s="13" t="s">
        <v>37</v>
      </c>
      <c r="P5" s="9"/>
      <c r="Q5" s="6" t="s">
        <v>39</v>
      </c>
      <c r="R5" s="16" t="e">
        <f>M5</f>
        <v>#REF!</v>
      </c>
      <c r="S5" s="13" t="s">
        <v>37</v>
      </c>
    </row>
    <row r="6" spans="1:20" ht="13.5" thickBot="1">
      <c r="A6" s="333" t="s">
        <v>40</v>
      </c>
      <c r="B6" s="333"/>
      <c r="C6" s="333"/>
      <c r="D6" s="333"/>
      <c r="E6" s="333"/>
      <c r="G6" s="334" t="s">
        <v>41</v>
      </c>
      <c r="H6" s="334"/>
      <c r="I6" s="334"/>
      <c r="J6" s="334"/>
      <c r="L6" s="335" t="s">
        <v>42</v>
      </c>
      <c r="M6" s="335"/>
      <c r="N6" s="335"/>
      <c r="O6" s="335"/>
      <c r="Q6" s="335" t="s">
        <v>43</v>
      </c>
      <c r="R6" s="335"/>
      <c r="S6" s="335"/>
      <c r="T6" s="335"/>
    </row>
    <row r="7" spans="1:20" s="4" customFormat="1" ht="13.5" thickBot="1">
      <c r="A7" s="17"/>
      <c r="B7" s="17"/>
      <c r="C7" s="17"/>
      <c r="D7" s="18"/>
      <c r="E7" s="19" t="s">
        <v>44</v>
      </c>
      <c r="G7" s="1"/>
      <c r="H7" s="17"/>
      <c r="I7" s="18"/>
      <c r="J7" s="19" t="s">
        <v>44</v>
      </c>
      <c r="K7" s="1"/>
      <c r="L7" s="1"/>
      <c r="M7" s="20"/>
      <c r="N7" s="21"/>
      <c r="O7" s="22" t="s">
        <v>44</v>
      </c>
      <c r="P7" s="1"/>
      <c r="Q7" s="1"/>
      <c r="R7" s="20"/>
      <c r="S7" s="21"/>
      <c r="T7" s="22" t="s">
        <v>44</v>
      </c>
    </row>
    <row r="8" spans="1:20" s="4" customFormat="1" ht="12.75">
      <c r="A8" s="19" t="s">
        <v>45</v>
      </c>
      <c r="B8" s="19"/>
      <c r="C8" s="22" t="s">
        <v>46</v>
      </c>
      <c r="D8" s="23" t="s">
        <v>32</v>
      </c>
      <c r="E8" s="19" t="s">
        <v>47</v>
      </c>
      <c r="G8" s="1"/>
      <c r="H8" s="22" t="s">
        <v>46</v>
      </c>
      <c r="I8" s="23" t="s">
        <v>32</v>
      </c>
      <c r="J8" s="19" t="s">
        <v>47</v>
      </c>
      <c r="K8" s="1"/>
      <c r="L8" s="1"/>
      <c r="M8" s="22" t="s">
        <v>46</v>
      </c>
      <c r="N8" s="23" t="s">
        <v>32</v>
      </c>
      <c r="O8" s="19" t="s">
        <v>47</v>
      </c>
      <c r="P8" s="1"/>
      <c r="Q8" s="1"/>
      <c r="R8" s="22" t="s">
        <v>46</v>
      </c>
      <c r="S8" s="23" t="s">
        <v>32</v>
      </c>
      <c r="T8" s="19" t="s">
        <v>47</v>
      </c>
    </row>
    <row r="9" spans="1:20" s="4" customFormat="1" ht="13.5" thickBot="1">
      <c r="A9" s="24" t="s">
        <v>48</v>
      </c>
      <c r="B9" s="24"/>
      <c r="C9" s="24"/>
      <c r="D9" s="25"/>
      <c r="E9" s="24"/>
      <c r="G9" s="1"/>
      <c r="H9" s="24"/>
      <c r="I9" s="25"/>
      <c r="J9" s="24"/>
      <c r="K9" s="1"/>
      <c r="L9" s="1"/>
      <c r="M9" s="24"/>
      <c r="N9" s="25"/>
      <c r="O9" s="24"/>
      <c r="P9" s="1"/>
      <c r="Q9" s="1"/>
      <c r="R9" s="24"/>
      <c r="S9" s="25"/>
      <c r="T9" s="24"/>
    </row>
    <row r="10" spans="1:20" s="4" customFormat="1" ht="12.75">
      <c r="A10" s="26">
        <v>0</v>
      </c>
      <c r="C10" s="27">
        <v>0</v>
      </c>
      <c r="D10" s="28">
        <v>0</v>
      </c>
      <c r="E10" s="29" t="e">
        <f>C2</f>
        <v>#REF!</v>
      </c>
      <c r="G10" s="1"/>
      <c r="H10" s="27">
        <v>0</v>
      </c>
      <c r="I10" s="28">
        <v>0</v>
      </c>
      <c r="J10" s="29" t="e">
        <f>H2</f>
        <v>#REF!</v>
      </c>
      <c r="K10" s="1"/>
      <c r="L10" s="1"/>
      <c r="M10" s="27">
        <v>0</v>
      </c>
      <c r="N10" s="28">
        <v>0</v>
      </c>
      <c r="O10" s="29" t="e">
        <f>M2</f>
        <v>#REF!</v>
      </c>
      <c r="P10" s="1"/>
      <c r="Q10" s="1"/>
      <c r="R10" s="27">
        <v>0</v>
      </c>
      <c r="S10" s="28">
        <v>0</v>
      </c>
      <c r="T10" s="29" t="e">
        <f>R2</f>
        <v>#REF!</v>
      </c>
    </row>
    <row r="11" spans="1:21" s="4" customFormat="1" ht="12.75">
      <c r="A11" s="30">
        <v>1</v>
      </c>
      <c r="B11" s="26" t="e">
        <f>'Naudas plūsma 1. gads'!#REF!</f>
        <v>#REF!</v>
      </c>
      <c r="C11" s="31" t="e">
        <f>IF($E$4=3,B11,IF(A11&gt;$C$3,0,IF(A11&lt;=$C$5,0,$C$2/($C$3-$C$5))))</f>
        <v>#REF!</v>
      </c>
      <c r="D11" s="31" t="e">
        <f>IF(A11&gt;$C$3,0,E10*$C$4)</f>
        <v>#REF!</v>
      </c>
      <c r="E11" s="31" t="e">
        <f>IF(A11&gt;$C$3,0,E10-C11)</f>
        <v>#REF!</v>
      </c>
      <c r="F11" s="1"/>
      <c r="G11" s="1"/>
      <c r="H11" s="31" t="e">
        <f>IF(A11&lt;=$H$5,0,PPMT($H$4,A11-$H$5,$H$3-$H$5,-$H$2))</f>
        <v>#REF!</v>
      </c>
      <c r="I11" s="31" t="e">
        <f>IF(A11&lt;=$H$5,$H$2*$H$4,IPMT($H$4,A11-$H$5,$H$3-$H$5,-$H$2))</f>
        <v>#REF!</v>
      </c>
      <c r="J11" s="31" t="e">
        <f aca="true" t="shared" si="0" ref="J11:J74">IF(A11&gt;$H$3,0,J10-H11)</f>
        <v>#REF!</v>
      </c>
      <c r="K11" s="32"/>
      <c r="L11" s="1" t="e">
        <f>'Naudas plūsma 1. gads'!#REF!</f>
        <v>#REF!</v>
      </c>
      <c r="M11" s="31" t="e">
        <f>IF($E$5=3,L11,IF(A11&gt;$M$3,0,IF(A11&lt;=$M$5,0,$M$2/($M$3-$M$5))))</f>
        <v>#REF!</v>
      </c>
      <c r="N11" s="31" t="e">
        <f aca="true" t="shared" si="1" ref="N11:N74">IF(A11&gt;$M$3,0,O10*$M$4)</f>
        <v>#REF!</v>
      </c>
      <c r="O11" s="31" t="e">
        <f aca="true" t="shared" si="2" ref="O11:O74">IF(A11&gt;$M$3,0,O10-M11)</f>
        <v>#REF!</v>
      </c>
      <c r="P11" s="1"/>
      <c r="Q11" s="32"/>
      <c r="R11" s="31" t="e">
        <f>IF(A11&lt;=$R$5,0,PPMT($R$4,A11-$R$5,$R$3-$R$5,-$R$2))</f>
        <v>#REF!</v>
      </c>
      <c r="S11" s="31" t="e">
        <f>IF(A11&lt;=$R$5,$R$2*$R$4,IPMT($R$4,A11-$R$5,$R$3-$R$5,-$R$2))</f>
        <v>#REF!</v>
      </c>
      <c r="T11" s="31" t="e">
        <f aca="true" t="shared" si="3" ref="T11:T74">IF(A11&gt;$R$3,0,T10-R11)</f>
        <v>#REF!</v>
      </c>
      <c r="U11" s="37"/>
    </row>
    <row r="12" spans="1:21" s="4" customFormat="1" ht="12.75">
      <c r="A12" s="30">
        <v>2</v>
      </c>
      <c r="B12" s="26" t="e">
        <f>'Naudas plūsma 1. gads'!#REF!</f>
        <v>#REF!</v>
      </c>
      <c r="C12" s="31" t="e">
        <f aca="true" t="shared" si="4" ref="C12:C34">IF($E$4=3,B12,IF(A12&gt;$C$3,0,IF(A12&lt;=$C$5,0,$C$2/($C$3-$C$5))))</f>
        <v>#REF!</v>
      </c>
      <c r="D12" s="31" t="e">
        <f aca="true" t="shared" si="5" ref="D12:D75">IF(A12&gt;$C$3,0,E11*$C$4)</f>
        <v>#REF!</v>
      </c>
      <c r="E12" s="31" t="e">
        <f>IF(A12&gt;$C$3,0,E11-C12)</f>
        <v>#REF!</v>
      </c>
      <c r="F12" s="1"/>
      <c r="G12" s="1"/>
      <c r="H12" s="31" t="e">
        <f aca="true" t="shared" si="6" ref="H12:H75">IF(A12&lt;=$H$5,0,PPMT($H$4,A12-$H$5,$H$3-$H$5,-$H$2))</f>
        <v>#REF!</v>
      </c>
      <c r="I12" s="31" t="e">
        <f aca="true" t="shared" si="7" ref="I12:I75">IF(A12&lt;=$H$5,$H$2*$H$4,IPMT($H$4,A12-$H$5,$H$3-$H$5,-$H$2))</f>
        <v>#REF!</v>
      </c>
      <c r="J12" s="31" t="e">
        <f t="shared" si="0"/>
        <v>#REF!</v>
      </c>
      <c r="K12" s="32"/>
      <c r="L12" s="1" t="e">
        <f>'Naudas plūsma 1. gads'!#REF!</f>
        <v>#REF!</v>
      </c>
      <c r="M12" s="31" t="e">
        <f aca="true" t="shared" si="8" ref="M12:M34">IF($E$5=3,L12,IF(A12&gt;$M$3,0,IF(A12&lt;=$M$5,0,$M$2/($M$3-$M$5))))</f>
        <v>#REF!</v>
      </c>
      <c r="N12" s="31" t="e">
        <f t="shared" si="1"/>
        <v>#REF!</v>
      </c>
      <c r="O12" s="31" t="e">
        <f t="shared" si="2"/>
        <v>#REF!</v>
      </c>
      <c r="P12" s="1"/>
      <c r="Q12" s="32"/>
      <c r="R12" s="31" t="e">
        <f aca="true" t="shared" si="9" ref="R12:R75">IF(A12&lt;=$R$5,0,PPMT($R$4,A12-$R$5,$R$3-$R$5,-$R$2))</f>
        <v>#REF!</v>
      </c>
      <c r="S12" s="31" t="e">
        <f aca="true" t="shared" si="10" ref="S12:S75">IF(A12&lt;=$R$5,$R$2*$R$4,IPMT($R$4,A12-$R$5,$R$3-$R$5,-$R$2))</f>
        <v>#REF!</v>
      </c>
      <c r="T12" s="31" t="e">
        <f t="shared" si="3"/>
        <v>#REF!</v>
      </c>
      <c r="U12" s="37"/>
    </row>
    <row r="13" spans="1:21" s="4" customFormat="1" ht="12.75">
      <c r="A13" s="30">
        <v>3</v>
      </c>
      <c r="B13" s="26" t="e">
        <f>'Naudas plūsma 1. gads'!#REF!</f>
        <v>#REF!</v>
      </c>
      <c r="C13" s="31" t="e">
        <f t="shared" si="4"/>
        <v>#REF!</v>
      </c>
      <c r="D13" s="31" t="e">
        <f t="shared" si="5"/>
        <v>#REF!</v>
      </c>
      <c r="E13" s="31" t="e">
        <f aca="true" t="shared" si="11" ref="E13:E76">IF(A13&gt;$C$3,0,E12-C13)</f>
        <v>#REF!</v>
      </c>
      <c r="F13" s="1"/>
      <c r="G13" s="1"/>
      <c r="H13" s="31" t="e">
        <f t="shared" si="6"/>
        <v>#REF!</v>
      </c>
      <c r="I13" s="31" t="e">
        <f t="shared" si="7"/>
        <v>#REF!</v>
      </c>
      <c r="J13" s="31" t="e">
        <f t="shared" si="0"/>
        <v>#REF!</v>
      </c>
      <c r="K13" s="32"/>
      <c r="L13" s="1" t="e">
        <f>'Naudas plūsma 1. gads'!#REF!</f>
        <v>#REF!</v>
      </c>
      <c r="M13" s="31" t="e">
        <f t="shared" si="8"/>
        <v>#REF!</v>
      </c>
      <c r="N13" s="31" t="e">
        <f t="shared" si="1"/>
        <v>#REF!</v>
      </c>
      <c r="O13" s="31" t="e">
        <f t="shared" si="2"/>
        <v>#REF!</v>
      </c>
      <c r="P13" s="1"/>
      <c r="Q13" s="32"/>
      <c r="R13" s="31" t="e">
        <f t="shared" si="9"/>
        <v>#REF!</v>
      </c>
      <c r="S13" s="31" t="e">
        <f t="shared" si="10"/>
        <v>#REF!</v>
      </c>
      <c r="T13" s="31" t="e">
        <f t="shared" si="3"/>
        <v>#REF!</v>
      </c>
      <c r="U13" s="37"/>
    </row>
    <row r="14" spans="1:21" s="4" customFormat="1" ht="12.75">
      <c r="A14" s="30">
        <v>4</v>
      </c>
      <c r="B14" s="26" t="e">
        <f>'Naudas plūsma 1. gads'!#REF!</f>
        <v>#REF!</v>
      </c>
      <c r="C14" s="31" t="e">
        <f t="shared" si="4"/>
        <v>#REF!</v>
      </c>
      <c r="D14" s="31" t="e">
        <f t="shared" si="5"/>
        <v>#REF!</v>
      </c>
      <c r="E14" s="31" t="e">
        <f t="shared" si="11"/>
        <v>#REF!</v>
      </c>
      <c r="F14" s="1"/>
      <c r="G14" s="1"/>
      <c r="H14" s="31" t="e">
        <f t="shared" si="6"/>
        <v>#REF!</v>
      </c>
      <c r="I14" s="31" t="e">
        <f t="shared" si="7"/>
        <v>#REF!</v>
      </c>
      <c r="J14" s="31" t="e">
        <f t="shared" si="0"/>
        <v>#REF!</v>
      </c>
      <c r="K14" s="32"/>
      <c r="L14" s="1" t="e">
        <f>'Naudas plūsma 1. gads'!#REF!</f>
        <v>#REF!</v>
      </c>
      <c r="M14" s="31" t="e">
        <f t="shared" si="8"/>
        <v>#REF!</v>
      </c>
      <c r="N14" s="31" t="e">
        <f t="shared" si="1"/>
        <v>#REF!</v>
      </c>
      <c r="O14" s="31" t="e">
        <f t="shared" si="2"/>
        <v>#REF!</v>
      </c>
      <c r="P14" s="1"/>
      <c r="Q14" s="32"/>
      <c r="R14" s="31" t="e">
        <f t="shared" si="9"/>
        <v>#REF!</v>
      </c>
      <c r="S14" s="31" t="e">
        <f t="shared" si="10"/>
        <v>#REF!</v>
      </c>
      <c r="T14" s="31" t="e">
        <f t="shared" si="3"/>
        <v>#REF!</v>
      </c>
      <c r="U14" s="37"/>
    </row>
    <row r="15" spans="1:21" s="4" customFormat="1" ht="12.75">
      <c r="A15" s="30">
        <v>5</v>
      </c>
      <c r="B15" s="26" t="e">
        <f>'Naudas plūsma 1. gads'!#REF!</f>
        <v>#REF!</v>
      </c>
      <c r="C15" s="31" t="e">
        <f t="shared" si="4"/>
        <v>#REF!</v>
      </c>
      <c r="D15" s="31" t="e">
        <f t="shared" si="5"/>
        <v>#REF!</v>
      </c>
      <c r="E15" s="31" t="e">
        <f t="shared" si="11"/>
        <v>#REF!</v>
      </c>
      <c r="F15" s="1"/>
      <c r="G15" s="1"/>
      <c r="H15" s="31" t="e">
        <f t="shared" si="6"/>
        <v>#REF!</v>
      </c>
      <c r="I15" s="31" t="e">
        <f t="shared" si="7"/>
        <v>#REF!</v>
      </c>
      <c r="J15" s="31" t="e">
        <f t="shared" si="0"/>
        <v>#REF!</v>
      </c>
      <c r="K15" s="32"/>
      <c r="L15" s="1" t="e">
        <f>'Naudas plūsma 1. gads'!#REF!</f>
        <v>#REF!</v>
      </c>
      <c r="M15" s="31" t="e">
        <f t="shared" si="8"/>
        <v>#REF!</v>
      </c>
      <c r="N15" s="31" t="e">
        <f t="shared" si="1"/>
        <v>#REF!</v>
      </c>
      <c r="O15" s="31" t="e">
        <f t="shared" si="2"/>
        <v>#REF!</v>
      </c>
      <c r="P15" s="1"/>
      <c r="Q15" s="32"/>
      <c r="R15" s="31" t="e">
        <f t="shared" si="9"/>
        <v>#REF!</v>
      </c>
      <c r="S15" s="31" t="e">
        <f t="shared" si="10"/>
        <v>#REF!</v>
      </c>
      <c r="T15" s="31" t="e">
        <f t="shared" si="3"/>
        <v>#REF!</v>
      </c>
      <c r="U15" s="37"/>
    </row>
    <row r="16" spans="1:21" s="4" customFormat="1" ht="12.75">
      <c r="A16" s="30">
        <v>6</v>
      </c>
      <c r="B16" s="26" t="e">
        <f>'Naudas plūsma 1. gads'!#REF!</f>
        <v>#REF!</v>
      </c>
      <c r="C16" s="31" t="e">
        <f t="shared" si="4"/>
        <v>#REF!</v>
      </c>
      <c r="D16" s="31" t="e">
        <f t="shared" si="5"/>
        <v>#REF!</v>
      </c>
      <c r="E16" s="31" t="e">
        <f t="shared" si="11"/>
        <v>#REF!</v>
      </c>
      <c r="F16" s="1"/>
      <c r="G16" s="1"/>
      <c r="H16" s="31" t="e">
        <f t="shared" si="6"/>
        <v>#REF!</v>
      </c>
      <c r="I16" s="31" t="e">
        <f t="shared" si="7"/>
        <v>#REF!</v>
      </c>
      <c r="J16" s="31" t="e">
        <f t="shared" si="0"/>
        <v>#REF!</v>
      </c>
      <c r="K16" s="32"/>
      <c r="L16" s="1" t="e">
        <f>'Naudas plūsma 1. gads'!#REF!</f>
        <v>#REF!</v>
      </c>
      <c r="M16" s="31" t="e">
        <f t="shared" si="8"/>
        <v>#REF!</v>
      </c>
      <c r="N16" s="31" t="e">
        <f t="shared" si="1"/>
        <v>#REF!</v>
      </c>
      <c r="O16" s="31" t="e">
        <f t="shared" si="2"/>
        <v>#REF!</v>
      </c>
      <c r="P16" s="1"/>
      <c r="Q16" s="32"/>
      <c r="R16" s="31" t="e">
        <f t="shared" si="9"/>
        <v>#REF!</v>
      </c>
      <c r="S16" s="31" t="e">
        <f t="shared" si="10"/>
        <v>#REF!</v>
      </c>
      <c r="T16" s="31" t="e">
        <f t="shared" si="3"/>
        <v>#REF!</v>
      </c>
      <c r="U16" s="37"/>
    </row>
    <row r="17" spans="1:21" s="4" customFormat="1" ht="12.75">
      <c r="A17" s="30">
        <v>7</v>
      </c>
      <c r="B17" s="26" t="e">
        <f>'Naudas plūsma 1. gads'!#REF!</f>
        <v>#REF!</v>
      </c>
      <c r="C17" s="31" t="e">
        <f t="shared" si="4"/>
        <v>#REF!</v>
      </c>
      <c r="D17" s="31" t="e">
        <f t="shared" si="5"/>
        <v>#REF!</v>
      </c>
      <c r="E17" s="31" t="e">
        <f t="shared" si="11"/>
        <v>#REF!</v>
      </c>
      <c r="F17" s="1"/>
      <c r="G17" s="1"/>
      <c r="H17" s="31" t="e">
        <f t="shared" si="6"/>
        <v>#REF!</v>
      </c>
      <c r="I17" s="31" t="e">
        <f t="shared" si="7"/>
        <v>#REF!</v>
      </c>
      <c r="J17" s="31" t="e">
        <f t="shared" si="0"/>
        <v>#REF!</v>
      </c>
      <c r="K17" s="32"/>
      <c r="L17" s="1" t="e">
        <f>'Naudas plūsma 1. gads'!#REF!</f>
        <v>#REF!</v>
      </c>
      <c r="M17" s="31" t="e">
        <f t="shared" si="8"/>
        <v>#REF!</v>
      </c>
      <c r="N17" s="31" t="e">
        <f t="shared" si="1"/>
        <v>#REF!</v>
      </c>
      <c r="O17" s="31" t="e">
        <f t="shared" si="2"/>
        <v>#REF!</v>
      </c>
      <c r="P17" s="1"/>
      <c r="Q17" s="32"/>
      <c r="R17" s="31" t="e">
        <f t="shared" si="9"/>
        <v>#REF!</v>
      </c>
      <c r="S17" s="31" t="e">
        <f t="shared" si="10"/>
        <v>#REF!</v>
      </c>
      <c r="T17" s="31" t="e">
        <f t="shared" si="3"/>
        <v>#REF!</v>
      </c>
      <c r="U17" s="37"/>
    </row>
    <row r="18" spans="1:21" s="4" customFormat="1" ht="12.75">
      <c r="A18" s="30">
        <v>8</v>
      </c>
      <c r="B18" s="26" t="e">
        <f>'Naudas plūsma 1. gads'!#REF!</f>
        <v>#REF!</v>
      </c>
      <c r="C18" s="31" t="e">
        <f t="shared" si="4"/>
        <v>#REF!</v>
      </c>
      <c r="D18" s="31" t="e">
        <f t="shared" si="5"/>
        <v>#REF!</v>
      </c>
      <c r="E18" s="31" t="e">
        <f t="shared" si="11"/>
        <v>#REF!</v>
      </c>
      <c r="G18" s="32"/>
      <c r="H18" s="31" t="e">
        <f t="shared" si="6"/>
        <v>#REF!</v>
      </c>
      <c r="I18" s="31" t="e">
        <f t="shared" si="7"/>
        <v>#REF!</v>
      </c>
      <c r="J18" s="31" t="e">
        <f t="shared" si="0"/>
        <v>#REF!</v>
      </c>
      <c r="K18" s="32"/>
      <c r="L18" s="1" t="e">
        <f>'Naudas plūsma 1. gads'!#REF!</f>
        <v>#REF!</v>
      </c>
      <c r="M18" s="31" t="e">
        <f t="shared" si="8"/>
        <v>#REF!</v>
      </c>
      <c r="N18" s="31" t="e">
        <f t="shared" si="1"/>
        <v>#REF!</v>
      </c>
      <c r="O18" s="31" t="e">
        <f t="shared" si="2"/>
        <v>#REF!</v>
      </c>
      <c r="P18" s="1"/>
      <c r="Q18" s="32"/>
      <c r="R18" s="31" t="e">
        <f t="shared" si="9"/>
        <v>#REF!</v>
      </c>
      <c r="S18" s="31" t="e">
        <f t="shared" si="10"/>
        <v>#REF!</v>
      </c>
      <c r="T18" s="31" t="e">
        <f t="shared" si="3"/>
        <v>#REF!</v>
      </c>
      <c r="U18" s="37"/>
    </row>
    <row r="19" spans="1:21" s="4" customFormat="1" ht="12.75">
      <c r="A19" s="30">
        <v>9</v>
      </c>
      <c r="B19" s="26" t="e">
        <f>'Naudas plūsma 1. gads'!#REF!</f>
        <v>#REF!</v>
      </c>
      <c r="C19" s="31" t="e">
        <f t="shared" si="4"/>
        <v>#REF!</v>
      </c>
      <c r="D19" s="31" t="e">
        <f t="shared" si="5"/>
        <v>#REF!</v>
      </c>
      <c r="E19" s="31" t="e">
        <f t="shared" si="11"/>
        <v>#REF!</v>
      </c>
      <c r="G19" s="32"/>
      <c r="H19" s="31" t="e">
        <f t="shared" si="6"/>
        <v>#REF!</v>
      </c>
      <c r="I19" s="31" t="e">
        <f t="shared" si="7"/>
        <v>#REF!</v>
      </c>
      <c r="J19" s="31" t="e">
        <f t="shared" si="0"/>
        <v>#REF!</v>
      </c>
      <c r="K19" s="32"/>
      <c r="L19" s="1" t="e">
        <f>'Naudas plūsma 1. gads'!#REF!</f>
        <v>#REF!</v>
      </c>
      <c r="M19" s="31" t="e">
        <f t="shared" si="8"/>
        <v>#REF!</v>
      </c>
      <c r="N19" s="31" t="e">
        <f t="shared" si="1"/>
        <v>#REF!</v>
      </c>
      <c r="O19" s="31" t="e">
        <f t="shared" si="2"/>
        <v>#REF!</v>
      </c>
      <c r="P19" s="1"/>
      <c r="Q19" s="32"/>
      <c r="R19" s="31" t="e">
        <f t="shared" si="9"/>
        <v>#REF!</v>
      </c>
      <c r="S19" s="31" t="e">
        <f t="shared" si="10"/>
        <v>#REF!</v>
      </c>
      <c r="T19" s="31" t="e">
        <f t="shared" si="3"/>
        <v>#REF!</v>
      </c>
      <c r="U19" s="37"/>
    </row>
    <row r="20" spans="1:21" s="4" customFormat="1" ht="12.75">
      <c r="A20" s="30">
        <v>10</v>
      </c>
      <c r="B20" s="26" t="e">
        <f>'Naudas plūsma 1. gads'!#REF!</f>
        <v>#REF!</v>
      </c>
      <c r="C20" s="31" t="e">
        <f t="shared" si="4"/>
        <v>#REF!</v>
      </c>
      <c r="D20" s="31" t="e">
        <f t="shared" si="5"/>
        <v>#REF!</v>
      </c>
      <c r="E20" s="31" t="e">
        <f t="shared" si="11"/>
        <v>#REF!</v>
      </c>
      <c r="G20" s="32"/>
      <c r="H20" s="31" t="e">
        <f t="shared" si="6"/>
        <v>#REF!</v>
      </c>
      <c r="I20" s="31" t="e">
        <f t="shared" si="7"/>
        <v>#REF!</v>
      </c>
      <c r="J20" s="31" t="e">
        <f t="shared" si="0"/>
        <v>#REF!</v>
      </c>
      <c r="K20" s="32"/>
      <c r="L20" s="1" t="e">
        <f>'Naudas plūsma 1. gads'!#REF!</f>
        <v>#REF!</v>
      </c>
      <c r="M20" s="31" t="e">
        <f t="shared" si="8"/>
        <v>#REF!</v>
      </c>
      <c r="N20" s="31" t="e">
        <f t="shared" si="1"/>
        <v>#REF!</v>
      </c>
      <c r="O20" s="31" t="e">
        <f t="shared" si="2"/>
        <v>#REF!</v>
      </c>
      <c r="P20" s="1"/>
      <c r="Q20" s="32"/>
      <c r="R20" s="31" t="e">
        <f t="shared" si="9"/>
        <v>#REF!</v>
      </c>
      <c r="S20" s="31" t="e">
        <f t="shared" si="10"/>
        <v>#REF!</v>
      </c>
      <c r="T20" s="31" t="e">
        <f t="shared" si="3"/>
        <v>#REF!</v>
      </c>
      <c r="U20" s="37"/>
    </row>
    <row r="21" spans="1:21" s="4" customFormat="1" ht="12.75">
      <c r="A21" s="30">
        <v>11</v>
      </c>
      <c r="B21" s="26" t="e">
        <f>'Naudas plūsma 1. gads'!#REF!</f>
        <v>#REF!</v>
      </c>
      <c r="C21" s="31" t="e">
        <f t="shared" si="4"/>
        <v>#REF!</v>
      </c>
      <c r="D21" s="31" t="e">
        <f t="shared" si="5"/>
        <v>#REF!</v>
      </c>
      <c r="E21" s="31" t="e">
        <f t="shared" si="11"/>
        <v>#REF!</v>
      </c>
      <c r="G21" s="32"/>
      <c r="H21" s="31" t="e">
        <f t="shared" si="6"/>
        <v>#REF!</v>
      </c>
      <c r="I21" s="31" t="e">
        <f t="shared" si="7"/>
        <v>#REF!</v>
      </c>
      <c r="J21" s="31" t="e">
        <f t="shared" si="0"/>
        <v>#REF!</v>
      </c>
      <c r="K21" s="32"/>
      <c r="L21" s="1" t="e">
        <f>'Naudas plūsma 1. gads'!#REF!</f>
        <v>#REF!</v>
      </c>
      <c r="M21" s="31" t="e">
        <f t="shared" si="8"/>
        <v>#REF!</v>
      </c>
      <c r="N21" s="31" t="e">
        <f t="shared" si="1"/>
        <v>#REF!</v>
      </c>
      <c r="O21" s="31" t="e">
        <f t="shared" si="2"/>
        <v>#REF!</v>
      </c>
      <c r="P21" s="1"/>
      <c r="Q21" s="32"/>
      <c r="R21" s="31" t="e">
        <f t="shared" si="9"/>
        <v>#REF!</v>
      </c>
      <c r="S21" s="31" t="e">
        <f t="shared" si="10"/>
        <v>#REF!</v>
      </c>
      <c r="T21" s="31" t="e">
        <f t="shared" si="3"/>
        <v>#REF!</v>
      </c>
      <c r="U21" s="37"/>
    </row>
    <row r="22" spans="1:21" s="4" customFormat="1" ht="12.75">
      <c r="A22" s="30">
        <v>12</v>
      </c>
      <c r="B22" s="26" t="e">
        <f>'Naudas plūsma 1. gads'!#REF!</f>
        <v>#REF!</v>
      </c>
      <c r="C22" s="31" t="e">
        <f t="shared" si="4"/>
        <v>#REF!</v>
      </c>
      <c r="D22" s="31" t="e">
        <f t="shared" si="5"/>
        <v>#REF!</v>
      </c>
      <c r="E22" s="31" t="e">
        <f t="shared" si="11"/>
        <v>#REF!</v>
      </c>
      <c r="G22" s="32"/>
      <c r="H22" s="31" t="e">
        <f t="shared" si="6"/>
        <v>#REF!</v>
      </c>
      <c r="I22" s="31" t="e">
        <f t="shared" si="7"/>
        <v>#REF!</v>
      </c>
      <c r="J22" s="31" t="e">
        <f t="shared" si="0"/>
        <v>#REF!</v>
      </c>
      <c r="K22" s="32"/>
      <c r="L22" s="1" t="e">
        <f>'Naudas plūsma 1. gads'!#REF!</f>
        <v>#REF!</v>
      </c>
      <c r="M22" s="31" t="e">
        <f t="shared" si="8"/>
        <v>#REF!</v>
      </c>
      <c r="N22" s="31" t="e">
        <f t="shared" si="1"/>
        <v>#REF!</v>
      </c>
      <c r="O22" s="31" t="e">
        <f t="shared" si="2"/>
        <v>#REF!</v>
      </c>
      <c r="P22" s="1"/>
      <c r="Q22" s="32"/>
      <c r="R22" s="31" t="e">
        <f t="shared" si="9"/>
        <v>#REF!</v>
      </c>
      <c r="S22" s="31" t="e">
        <f t="shared" si="10"/>
        <v>#REF!</v>
      </c>
      <c r="T22" s="31" t="e">
        <f t="shared" si="3"/>
        <v>#REF!</v>
      </c>
      <c r="U22" s="37"/>
    </row>
    <row r="23" spans="1:20" s="4" customFormat="1" ht="12.75">
      <c r="A23" s="30">
        <v>13</v>
      </c>
      <c r="B23" s="26" t="e">
        <f>'Naudas plūsma 2. gads'!#REF!</f>
        <v>#REF!</v>
      </c>
      <c r="C23" s="31" t="e">
        <f t="shared" si="4"/>
        <v>#REF!</v>
      </c>
      <c r="D23" s="31" t="e">
        <f t="shared" si="5"/>
        <v>#REF!</v>
      </c>
      <c r="E23" s="31" t="e">
        <f t="shared" si="11"/>
        <v>#REF!</v>
      </c>
      <c r="G23" s="32"/>
      <c r="H23" s="31" t="e">
        <f t="shared" si="6"/>
        <v>#REF!</v>
      </c>
      <c r="I23" s="31" t="e">
        <f t="shared" si="7"/>
        <v>#REF!</v>
      </c>
      <c r="J23" s="31" t="e">
        <f t="shared" si="0"/>
        <v>#REF!</v>
      </c>
      <c r="K23" s="32"/>
      <c r="L23" s="1" t="e">
        <f>'Naudas plūsma 2. gads'!#REF!</f>
        <v>#REF!</v>
      </c>
      <c r="M23" s="31" t="e">
        <f t="shared" si="8"/>
        <v>#REF!</v>
      </c>
      <c r="N23" s="31" t="e">
        <f t="shared" si="1"/>
        <v>#REF!</v>
      </c>
      <c r="O23" s="31" t="e">
        <f t="shared" si="2"/>
        <v>#REF!</v>
      </c>
      <c r="P23" s="1"/>
      <c r="Q23" s="32"/>
      <c r="R23" s="31" t="e">
        <f t="shared" si="9"/>
        <v>#REF!</v>
      </c>
      <c r="S23" s="31" t="e">
        <f t="shared" si="10"/>
        <v>#REF!</v>
      </c>
      <c r="T23" s="31" t="e">
        <f t="shared" si="3"/>
        <v>#REF!</v>
      </c>
    </row>
    <row r="24" spans="1:20" s="4" customFormat="1" ht="12.75">
      <c r="A24" s="30">
        <v>14</v>
      </c>
      <c r="B24" s="26" t="e">
        <f>'Naudas plūsma 2. gads'!#REF!</f>
        <v>#REF!</v>
      </c>
      <c r="C24" s="31" t="e">
        <f t="shared" si="4"/>
        <v>#REF!</v>
      </c>
      <c r="D24" s="31" t="e">
        <f t="shared" si="5"/>
        <v>#REF!</v>
      </c>
      <c r="E24" s="31" t="e">
        <f t="shared" si="11"/>
        <v>#REF!</v>
      </c>
      <c r="G24" s="32"/>
      <c r="H24" s="31" t="e">
        <f t="shared" si="6"/>
        <v>#REF!</v>
      </c>
      <c r="I24" s="31" t="e">
        <f t="shared" si="7"/>
        <v>#REF!</v>
      </c>
      <c r="J24" s="31" t="e">
        <f t="shared" si="0"/>
        <v>#REF!</v>
      </c>
      <c r="K24" s="32"/>
      <c r="L24" s="1" t="e">
        <f>'Naudas plūsma 2. gads'!#REF!</f>
        <v>#REF!</v>
      </c>
      <c r="M24" s="31" t="e">
        <f t="shared" si="8"/>
        <v>#REF!</v>
      </c>
      <c r="N24" s="31" t="e">
        <f t="shared" si="1"/>
        <v>#REF!</v>
      </c>
      <c r="O24" s="31" t="e">
        <f t="shared" si="2"/>
        <v>#REF!</v>
      </c>
      <c r="P24" s="1"/>
      <c r="Q24" s="32"/>
      <c r="R24" s="31" t="e">
        <f t="shared" si="9"/>
        <v>#REF!</v>
      </c>
      <c r="S24" s="31" t="e">
        <f t="shared" si="10"/>
        <v>#REF!</v>
      </c>
      <c r="T24" s="31" t="e">
        <f t="shared" si="3"/>
        <v>#REF!</v>
      </c>
    </row>
    <row r="25" spans="1:20" s="4" customFormat="1" ht="12.75">
      <c r="A25" s="30">
        <v>15</v>
      </c>
      <c r="B25" s="26" t="e">
        <f>'Naudas plūsma 2. gads'!#REF!</f>
        <v>#REF!</v>
      </c>
      <c r="C25" s="31" t="e">
        <f t="shared" si="4"/>
        <v>#REF!</v>
      </c>
      <c r="D25" s="31" t="e">
        <f t="shared" si="5"/>
        <v>#REF!</v>
      </c>
      <c r="E25" s="31" t="e">
        <f t="shared" si="11"/>
        <v>#REF!</v>
      </c>
      <c r="G25" s="32"/>
      <c r="H25" s="31" t="e">
        <f t="shared" si="6"/>
        <v>#REF!</v>
      </c>
      <c r="I25" s="31" t="e">
        <f t="shared" si="7"/>
        <v>#REF!</v>
      </c>
      <c r="J25" s="31" t="e">
        <f t="shared" si="0"/>
        <v>#REF!</v>
      </c>
      <c r="K25" s="32"/>
      <c r="L25" s="1" t="e">
        <f>'Naudas plūsma 2. gads'!#REF!</f>
        <v>#REF!</v>
      </c>
      <c r="M25" s="31" t="e">
        <f t="shared" si="8"/>
        <v>#REF!</v>
      </c>
      <c r="N25" s="31" t="e">
        <f t="shared" si="1"/>
        <v>#REF!</v>
      </c>
      <c r="O25" s="31" t="e">
        <f t="shared" si="2"/>
        <v>#REF!</v>
      </c>
      <c r="P25" s="1"/>
      <c r="Q25" s="32"/>
      <c r="R25" s="31" t="e">
        <f t="shared" si="9"/>
        <v>#REF!</v>
      </c>
      <c r="S25" s="31" t="e">
        <f t="shared" si="10"/>
        <v>#REF!</v>
      </c>
      <c r="T25" s="31" t="e">
        <f t="shared" si="3"/>
        <v>#REF!</v>
      </c>
    </row>
    <row r="26" spans="1:20" s="4" customFormat="1" ht="12.75">
      <c r="A26" s="30">
        <v>16</v>
      </c>
      <c r="B26" s="26" t="e">
        <f>'Naudas plūsma 2. gads'!#REF!</f>
        <v>#REF!</v>
      </c>
      <c r="C26" s="31" t="e">
        <f t="shared" si="4"/>
        <v>#REF!</v>
      </c>
      <c r="D26" s="31" t="e">
        <f t="shared" si="5"/>
        <v>#REF!</v>
      </c>
      <c r="E26" s="31" t="e">
        <f t="shared" si="11"/>
        <v>#REF!</v>
      </c>
      <c r="G26" s="32"/>
      <c r="H26" s="31" t="e">
        <f t="shared" si="6"/>
        <v>#REF!</v>
      </c>
      <c r="I26" s="31" t="e">
        <f t="shared" si="7"/>
        <v>#REF!</v>
      </c>
      <c r="J26" s="31" t="e">
        <f t="shared" si="0"/>
        <v>#REF!</v>
      </c>
      <c r="K26" s="1"/>
      <c r="L26" s="1" t="e">
        <f>'Naudas plūsma 2. gads'!#REF!</f>
        <v>#REF!</v>
      </c>
      <c r="M26" s="31" t="e">
        <f t="shared" si="8"/>
        <v>#REF!</v>
      </c>
      <c r="N26" s="31" t="e">
        <f t="shared" si="1"/>
        <v>#REF!</v>
      </c>
      <c r="O26" s="31" t="e">
        <f t="shared" si="2"/>
        <v>#REF!</v>
      </c>
      <c r="P26" s="1"/>
      <c r="Q26" s="32"/>
      <c r="R26" s="31" t="e">
        <f t="shared" si="9"/>
        <v>#REF!</v>
      </c>
      <c r="S26" s="31" t="e">
        <f t="shared" si="10"/>
        <v>#REF!</v>
      </c>
      <c r="T26" s="31" t="e">
        <f t="shared" si="3"/>
        <v>#REF!</v>
      </c>
    </row>
    <row r="27" spans="1:20" s="4" customFormat="1" ht="12.75">
      <c r="A27" s="30">
        <v>17</v>
      </c>
      <c r="B27" s="26" t="e">
        <f>'Naudas plūsma 2. gads'!#REF!</f>
        <v>#REF!</v>
      </c>
      <c r="C27" s="31" t="e">
        <f t="shared" si="4"/>
        <v>#REF!</v>
      </c>
      <c r="D27" s="31" t="e">
        <f t="shared" si="5"/>
        <v>#REF!</v>
      </c>
      <c r="E27" s="31" t="e">
        <f t="shared" si="11"/>
        <v>#REF!</v>
      </c>
      <c r="G27" s="32"/>
      <c r="H27" s="31" t="e">
        <f t="shared" si="6"/>
        <v>#REF!</v>
      </c>
      <c r="I27" s="31" t="e">
        <f t="shared" si="7"/>
        <v>#REF!</v>
      </c>
      <c r="J27" s="31" t="e">
        <f t="shared" si="0"/>
        <v>#REF!</v>
      </c>
      <c r="K27" s="1"/>
      <c r="L27" s="1" t="e">
        <f>'Naudas plūsma 2. gads'!#REF!</f>
        <v>#REF!</v>
      </c>
      <c r="M27" s="31" t="e">
        <f t="shared" si="8"/>
        <v>#REF!</v>
      </c>
      <c r="N27" s="31" t="e">
        <f t="shared" si="1"/>
        <v>#REF!</v>
      </c>
      <c r="O27" s="31" t="e">
        <f t="shared" si="2"/>
        <v>#REF!</v>
      </c>
      <c r="P27" s="1"/>
      <c r="Q27" s="32"/>
      <c r="R27" s="31" t="e">
        <f t="shared" si="9"/>
        <v>#REF!</v>
      </c>
      <c r="S27" s="31" t="e">
        <f t="shared" si="10"/>
        <v>#REF!</v>
      </c>
      <c r="T27" s="31" t="e">
        <f t="shared" si="3"/>
        <v>#REF!</v>
      </c>
    </row>
    <row r="28" spans="1:20" s="4" customFormat="1" ht="12.75">
      <c r="A28" s="30">
        <v>18</v>
      </c>
      <c r="B28" s="26" t="e">
        <f>'Naudas plūsma 2. gads'!#REF!</f>
        <v>#REF!</v>
      </c>
      <c r="C28" s="31" t="e">
        <f t="shared" si="4"/>
        <v>#REF!</v>
      </c>
      <c r="D28" s="31" t="e">
        <f t="shared" si="5"/>
        <v>#REF!</v>
      </c>
      <c r="E28" s="31" t="e">
        <f t="shared" si="11"/>
        <v>#REF!</v>
      </c>
      <c r="G28" s="32"/>
      <c r="H28" s="31" t="e">
        <f t="shared" si="6"/>
        <v>#REF!</v>
      </c>
      <c r="I28" s="31" t="e">
        <f t="shared" si="7"/>
        <v>#REF!</v>
      </c>
      <c r="J28" s="31" t="e">
        <f t="shared" si="0"/>
        <v>#REF!</v>
      </c>
      <c r="K28" s="1"/>
      <c r="L28" s="1" t="e">
        <f>'Naudas plūsma 2. gads'!#REF!</f>
        <v>#REF!</v>
      </c>
      <c r="M28" s="31" t="e">
        <f t="shared" si="8"/>
        <v>#REF!</v>
      </c>
      <c r="N28" s="31" t="e">
        <f t="shared" si="1"/>
        <v>#REF!</v>
      </c>
      <c r="O28" s="31" t="e">
        <f t="shared" si="2"/>
        <v>#REF!</v>
      </c>
      <c r="P28" s="1"/>
      <c r="Q28" s="32"/>
      <c r="R28" s="31" t="e">
        <f t="shared" si="9"/>
        <v>#REF!</v>
      </c>
      <c r="S28" s="31" t="e">
        <f t="shared" si="10"/>
        <v>#REF!</v>
      </c>
      <c r="T28" s="31" t="e">
        <f t="shared" si="3"/>
        <v>#REF!</v>
      </c>
    </row>
    <row r="29" spans="1:20" s="4" customFormat="1" ht="12.75">
      <c r="A29" s="30">
        <v>19</v>
      </c>
      <c r="B29" s="26" t="e">
        <f>'Naudas plūsma 2. gads'!#REF!</f>
        <v>#REF!</v>
      </c>
      <c r="C29" s="31" t="e">
        <f t="shared" si="4"/>
        <v>#REF!</v>
      </c>
      <c r="D29" s="31" t="e">
        <f t="shared" si="5"/>
        <v>#REF!</v>
      </c>
      <c r="E29" s="31" t="e">
        <f t="shared" si="11"/>
        <v>#REF!</v>
      </c>
      <c r="G29" s="32"/>
      <c r="H29" s="31" t="e">
        <f t="shared" si="6"/>
        <v>#REF!</v>
      </c>
      <c r="I29" s="31" t="e">
        <f t="shared" si="7"/>
        <v>#REF!</v>
      </c>
      <c r="J29" s="31" t="e">
        <f t="shared" si="0"/>
        <v>#REF!</v>
      </c>
      <c r="K29" s="1"/>
      <c r="L29" s="1" t="e">
        <f>'Naudas plūsma 2. gads'!#REF!</f>
        <v>#REF!</v>
      </c>
      <c r="M29" s="31" t="e">
        <f t="shared" si="8"/>
        <v>#REF!</v>
      </c>
      <c r="N29" s="31" t="e">
        <f t="shared" si="1"/>
        <v>#REF!</v>
      </c>
      <c r="O29" s="31" t="e">
        <f t="shared" si="2"/>
        <v>#REF!</v>
      </c>
      <c r="P29" s="1"/>
      <c r="Q29" s="32"/>
      <c r="R29" s="31" t="e">
        <f t="shared" si="9"/>
        <v>#REF!</v>
      </c>
      <c r="S29" s="31" t="e">
        <f t="shared" si="10"/>
        <v>#REF!</v>
      </c>
      <c r="T29" s="31" t="e">
        <f t="shared" si="3"/>
        <v>#REF!</v>
      </c>
    </row>
    <row r="30" spans="1:20" s="4" customFormat="1" ht="12.75">
      <c r="A30" s="30">
        <v>20</v>
      </c>
      <c r="B30" s="26" t="e">
        <f>'Naudas plūsma 2. gads'!#REF!</f>
        <v>#REF!</v>
      </c>
      <c r="C30" s="31" t="e">
        <f t="shared" si="4"/>
        <v>#REF!</v>
      </c>
      <c r="D30" s="31" t="e">
        <f t="shared" si="5"/>
        <v>#REF!</v>
      </c>
      <c r="E30" s="31" t="e">
        <f t="shared" si="11"/>
        <v>#REF!</v>
      </c>
      <c r="G30" s="32"/>
      <c r="H30" s="31" t="e">
        <f t="shared" si="6"/>
        <v>#REF!</v>
      </c>
      <c r="I30" s="31" t="e">
        <f t="shared" si="7"/>
        <v>#REF!</v>
      </c>
      <c r="J30" s="31" t="e">
        <f t="shared" si="0"/>
        <v>#REF!</v>
      </c>
      <c r="K30" s="1"/>
      <c r="L30" s="1" t="e">
        <f>'Naudas plūsma 2. gads'!#REF!</f>
        <v>#REF!</v>
      </c>
      <c r="M30" s="31" t="e">
        <f t="shared" si="8"/>
        <v>#REF!</v>
      </c>
      <c r="N30" s="31" t="e">
        <f t="shared" si="1"/>
        <v>#REF!</v>
      </c>
      <c r="O30" s="31" t="e">
        <f t="shared" si="2"/>
        <v>#REF!</v>
      </c>
      <c r="P30" s="1"/>
      <c r="Q30" s="32"/>
      <c r="R30" s="31" t="e">
        <f t="shared" si="9"/>
        <v>#REF!</v>
      </c>
      <c r="S30" s="31" t="e">
        <f t="shared" si="10"/>
        <v>#REF!</v>
      </c>
      <c r="T30" s="31" t="e">
        <f t="shared" si="3"/>
        <v>#REF!</v>
      </c>
    </row>
    <row r="31" spans="1:20" s="4" customFormat="1" ht="12.75">
      <c r="A31" s="30">
        <v>21</v>
      </c>
      <c r="B31" s="26" t="e">
        <f>'Naudas plūsma 2. gads'!#REF!</f>
        <v>#REF!</v>
      </c>
      <c r="C31" s="31" t="e">
        <f t="shared" si="4"/>
        <v>#REF!</v>
      </c>
      <c r="D31" s="31" t="e">
        <f t="shared" si="5"/>
        <v>#REF!</v>
      </c>
      <c r="E31" s="31" t="e">
        <f t="shared" si="11"/>
        <v>#REF!</v>
      </c>
      <c r="G31" s="32"/>
      <c r="H31" s="31" t="e">
        <f t="shared" si="6"/>
        <v>#REF!</v>
      </c>
      <c r="I31" s="31" t="e">
        <f t="shared" si="7"/>
        <v>#REF!</v>
      </c>
      <c r="J31" s="31" t="e">
        <f t="shared" si="0"/>
        <v>#REF!</v>
      </c>
      <c r="K31" s="1"/>
      <c r="L31" s="1" t="e">
        <f>'Naudas plūsma 2. gads'!#REF!</f>
        <v>#REF!</v>
      </c>
      <c r="M31" s="31" t="e">
        <f t="shared" si="8"/>
        <v>#REF!</v>
      </c>
      <c r="N31" s="31" t="e">
        <f t="shared" si="1"/>
        <v>#REF!</v>
      </c>
      <c r="O31" s="31" t="e">
        <f t="shared" si="2"/>
        <v>#REF!</v>
      </c>
      <c r="P31" s="1"/>
      <c r="Q31" s="32"/>
      <c r="R31" s="31" t="e">
        <f t="shared" si="9"/>
        <v>#REF!</v>
      </c>
      <c r="S31" s="31" t="e">
        <f t="shared" si="10"/>
        <v>#REF!</v>
      </c>
      <c r="T31" s="31" t="e">
        <f t="shared" si="3"/>
        <v>#REF!</v>
      </c>
    </row>
    <row r="32" spans="1:20" s="4" customFormat="1" ht="12.75">
      <c r="A32" s="30">
        <v>22</v>
      </c>
      <c r="B32" s="26" t="e">
        <f>'Naudas plūsma 2. gads'!#REF!</f>
        <v>#REF!</v>
      </c>
      <c r="C32" s="31" t="e">
        <f t="shared" si="4"/>
        <v>#REF!</v>
      </c>
      <c r="D32" s="31" t="e">
        <f t="shared" si="5"/>
        <v>#REF!</v>
      </c>
      <c r="E32" s="31" t="e">
        <f t="shared" si="11"/>
        <v>#REF!</v>
      </c>
      <c r="G32" s="32"/>
      <c r="H32" s="31" t="e">
        <f t="shared" si="6"/>
        <v>#REF!</v>
      </c>
      <c r="I32" s="31" t="e">
        <f t="shared" si="7"/>
        <v>#REF!</v>
      </c>
      <c r="J32" s="31" t="e">
        <f t="shared" si="0"/>
        <v>#REF!</v>
      </c>
      <c r="K32" s="1"/>
      <c r="L32" s="1" t="e">
        <f>'Naudas plūsma 2. gads'!#REF!</f>
        <v>#REF!</v>
      </c>
      <c r="M32" s="31" t="e">
        <f t="shared" si="8"/>
        <v>#REF!</v>
      </c>
      <c r="N32" s="31" t="e">
        <f t="shared" si="1"/>
        <v>#REF!</v>
      </c>
      <c r="O32" s="31" t="e">
        <f t="shared" si="2"/>
        <v>#REF!</v>
      </c>
      <c r="P32" s="1"/>
      <c r="Q32" s="32"/>
      <c r="R32" s="31" t="e">
        <f t="shared" si="9"/>
        <v>#REF!</v>
      </c>
      <c r="S32" s="31" t="e">
        <f t="shared" si="10"/>
        <v>#REF!</v>
      </c>
      <c r="T32" s="31" t="e">
        <f t="shared" si="3"/>
        <v>#REF!</v>
      </c>
    </row>
    <row r="33" spans="1:20" s="4" customFormat="1" ht="12.75">
      <c r="A33" s="30">
        <v>23</v>
      </c>
      <c r="B33" s="26" t="e">
        <f>'Naudas plūsma 2. gads'!#REF!</f>
        <v>#REF!</v>
      </c>
      <c r="C33" s="31" t="e">
        <f t="shared" si="4"/>
        <v>#REF!</v>
      </c>
      <c r="D33" s="31" t="e">
        <f t="shared" si="5"/>
        <v>#REF!</v>
      </c>
      <c r="E33" s="31" t="e">
        <f t="shared" si="11"/>
        <v>#REF!</v>
      </c>
      <c r="G33" s="32"/>
      <c r="H33" s="31" t="e">
        <f t="shared" si="6"/>
        <v>#REF!</v>
      </c>
      <c r="I33" s="31" t="e">
        <f t="shared" si="7"/>
        <v>#REF!</v>
      </c>
      <c r="J33" s="31" t="e">
        <f t="shared" si="0"/>
        <v>#REF!</v>
      </c>
      <c r="K33" s="1"/>
      <c r="L33" s="1" t="e">
        <f>'Naudas plūsma 2. gads'!#REF!</f>
        <v>#REF!</v>
      </c>
      <c r="M33" s="31" t="e">
        <f t="shared" si="8"/>
        <v>#REF!</v>
      </c>
      <c r="N33" s="31" t="e">
        <f t="shared" si="1"/>
        <v>#REF!</v>
      </c>
      <c r="O33" s="31" t="e">
        <f t="shared" si="2"/>
        <v>#REF!</v>
      </c>
      <c r="P33" s="1"/>
      <c r="Q33" s="32"/>
      <c r="R33" s="31" t="e">
        <f t="shared" si="9"/>
        <v>#REF!</v>
      </c>
      <c r="S33" s="31" t="e">
        <f t="shared" si="10"/>
        <v>#REF!</v>
      </c>
      <c r="T33" s="31" t="e">
        <f t="shared" si="3"/>
        <v>#REF!</v>
      </c>
    </row>
    <row r="34" spans="1:20" s="4" customFormat="1" ht="12.75">
      <c r="A34" s="30">
        <v>24</v>
      </c>
      <c r="B34" s="26" t="e">
        <f>'Naudas plūsma 2. gads'!#REF!</f>
        <v>#REF!</v>
      </c>
      <c r="C34" s="31" t="e">
        <f t="shared" si="4"/>
        <v>#REF!</v>
      </c>
      <c r="D34" s="31" t="e">
        <f t="shared" si="5"/>
        <v>#REF!</v>
      </c>
      <c r="E34" s="31" t="e">
        <f t="shared" si="11"/>
        <v>#REF!</v>
      </c>
      <c r="G34" s="32"/>
      <c r="H34" s="31" t="e">
        <f t="shared" si="6"/>
        <v>#REF!</v>
      </c>
      <c r="I34" s="31" t="e">
        <f t="shared" si="7"/>
        <v>#REF!</v>
      </c>
      <c r="J34" s="31" t="e">
        <f t="shared" si="0"/>
        <v>#REF!</v>
      </c>
      <c r="K34" s="1"/>
      <c r="L34" s="1" t="e">
        <f>'Naudas plūsma 2. gads'!#REF!</f>
        <v>#REF!</v>
      </c>
      <c r="M34" s="31" t="e">
        <f t="shared" si="8"/>
        <v>#REF!</v>
      </c>
      <c r="N34" s="31" t="e">
        <f t="shared" si="1"/>
        <v>#REF!</v>
      </c>
      <c r="O34" s="31" t="e">
        <f t="shared" si="2"/>
        <v>#REF!</v>
      </c>
      <c r="P34" s="1"/>
      <c r="Q34" s="32"/>
      <c r="R34" s="31" t="e">
        <f t="shared" si="9"/>
        <v>#REF!</v>
      </c>
      <c r="S34" s="31" t="e">
        <f t="shared" si="10"/>
        <v>#REF!</v>
      </c>
      <c r="T34" s="31" t="e">
        <f t="shared" si="3"/>
        <v>#REF!</v>
      </c>
    </row>
    <row r="35" spans="1:20" s="4" customFormat="1" ht="12.75">
      <c r="A35" s="30">
        <v>25</v>
      </c>
      <c r="B35" s="30"/>
      <c r="C35" s="31" t="e">
        <f aca="true" t="shared" si="12" ref="C35:C74">IF(A35&gt;$C$3,0,IF(A35&lt;=$C$5,0,$C$2/($C$3-$C$5)))</f>
        <v>#REF!</v>
      </c>
      <c r="D35" s="31" t="e">
        <f t="shared" si="5"/>
        <v>#REF!</v>
      </c>
      <c r="E35" s="31" t="e">
        <f t="shared" si="11"/>
        <v>#REF!</v>
      </c>
      <c r="G35" s="32"/>
      <c r="H35" s="31" t="e">
        <f t="shared" si="6"/>
        <v>#REF!</v>
      </c>
      <c r="I35" s="31" t="e">
        <f t="shared" si="7"/>
        <v>#REF!</v>
      </c>
      <c r="J35" s="31" t="e">
        <f t="shared" si="0"/>
        <v>#REF!</v>
      </c>
      <c r="K35" s="1"/>
      <c r="L35" s="1"/>
      <c r="M35" s="31" t="e">
        <f aca="true" t="shared" si="13" ref="M35:M75">IF(A35&gt;$M$3,0,IF(A35&lt;=$M$5,0,$M$2/($M$3-$M$5)))</f>
        <v>#REF!</v>
      </c>
      <c r="N35" s="31" t="e">
        <f t="shared" si="1"/>
        <v>#REF!</v>
      </c>
      <c r="O35" s="31" t="e">
        <f t="shared" si="2"/>
        <v>#REF!</v>
      </c>
      <c r="P35" s="1"/>
      <c r="Q35" s="32"/>
      <c r="R35" s="31" t="e">
        <f t="shared" si="9"/>
        <v>#REF!</v>
      </c>
      <c r="S35" s="31" t="e">
        <f t="shared" si="10"/>
        <v>#REF!</v>
      </c>
      <c r="T35" s="31" t="e">
        <f t="shared" si="3"/>
        <v>#REF!</v>
      </c>
    </row>
    <row r="36" spans="1:20" s="4" customFormat="1" ht="12.75">
      <c r="A36" s="30">
        <v>26</v>
      </c>
      <c r="B36" s="30"/>
      <c r="C36" s="31" t="e">
        <f t="shared" si="12"/>
        <v>#REF!</v>
      </c>
      <c r="D36" s="31" t="e">
        <f t="shared" si="5"/>
        <v>#REF!</v>
      </c>
      <c r="E36" s="31" t="e">
        <f t="shared" si="11"/>
        <v>#REF!</v>
      </c>
      <c r="G36" s="32"/>
      <c r="H36" s="31" t="e">
        <f t="shared" si="6"/>
        <v>#REF!</v>
      </c>
      <c r="I36" s="31" t="e">
        <f t="shared" si="7"/>
        <v>#REF!</v>
      </c>
      <c r="J36" s="31" t="e">
        <f t="shared" si="0"/>
        <v>#REF!</v>
      </c>
      <c r="K36" s="1"/>
      <c r="L36" s="1"/>
      <c r="M36" s="31" t="e">
        <f t="shared" si="13"/>
        <v>#REF!</v>
      </c>
      <c r="N36" s="31" t="e">
        <f t="shared" si="1"/>
        <v>#REF!</v>
      </c>
      <c r="O36" s="31" t="e">
        <f t="shared" si="2"/>
        <v>#REF!</v>
      </c>
      <c r="P36" s="1"/>
      <c r="Q36" s="32"/>
      <c r="R36" s="31" t="e">
        <f t="shared" si="9"/>
        <v>#REF!</v>
      </c>
      <c r="S36" s="31" t="e">
        <f t="shared" si="10"/>
        <v>#REF!</v>
      </c>
      <c r="T36" s="31" t="e">
        <f t="shared" si="3"/>
        <v>#REF!</v>
      </c>
    </row>
    <row r="37" spans="1:20" s="4" customFormat="1" ht="12.75">
      <c r="A37" s="30">
        <v>27</v>
      </c>
      <c r="B37" s="30"/>
      <c r="C37" s="31" t="e">
        <f t="shared" si="12"/>
        <v>#REF!</v>
      </c>
      <c r="D37" s="31" t="e">
        <f t="shared" si="5"/>
        <v>#REF!</v>
      </c>
      <c r="E37" s="31" t="e">
        <f t="shared" si="11"/>
        <v>#REF!</v>
      </c>
      <c r="G37" s="32"/>
      <c r="H37" s="31" t="e">
        <f t="shared" si="6"/>
        <v>#REF!</v>
      </c>
      <c r="I37" s="31" t="e">
        <f t="shared" si="7"/>
        <v>#REF!</v>
      </c>
      <c r="J37" s="31" t="e">
        <f t="shared" si="0"/>
        <v>#REF!</v>
      </c>
      <c r="K37" s="1"/>
      <c r="L37" s="1"/>
      <c r="M37" s="31" t="e">
        <f t="shared" si="13"/>
        <v>#REF!</v>
      </c>
      <c r="N37" s="31" t="e">
        <f t="shared" si="1"/>
        <v>#REF!</v>
      </c>
      <c r="O37" s="31" t="e">
        <f t="shared" si="2"/>
        <v>#REF!</v>
      </c>
      <c r="P37" s="1"/>
      <c r="Q37" s="32"/>
      <c r="R37" s="31" t="e">
        <f t="shared" si="9"/>
        <v>#REF!</v>
      </c>
      <c r="S37" s="31" t="e">
        <f t="shared" si="10"/>
        <v>#REF!</v>
      </c>
      <c r="T37" s="31" t="e">
        <f t="shared" si="3"/>
        <v>#REF!</v>
      </c>
    </row>
    <row r="38" spans="1:20" s="4" customFormat="1" ht="12.75">
      <c r="A38" s="30">
        <v>28</v>
      </c>
      <c r="B38" s="30"/>
      <c r="C38" s="31" t="e">
        <f t="shared" si="12"/>
        <v>#REF!</v>
      </c>
      <c r="D38" s="31" t="e">
        <f t="shared" si="5"/>
        <v>#REF!</v>
      </c>
      <c r="E38" s="31" t="e">
        <f t="shared" si="11"/>
        <v>#REF!</v>
      </c>
      <c r="G38" s="32"/>
      <c r="H38" s="31" t="e">
        <f t="shared" si="6"/>
        <v>#REF!</v>
      </c>
      <c r="I38" s="31" t="e">
        <f t="shared" si="7"/>
        <v>#REF!</v>
      </c>
      <c r="J38" s="31" t="e">
        <f t="shared" si="0"/>
        <v>#REF!</v>
      </c>
      <c r="K38" s="1"/>
      <c r="L38" s="1"/>
      <c r="M38" s="31" t="e">
        <f t="shared" si="13"/>
        <v>#REF!</v>
      </c>
      <c r="N38" s="31" t="e">
        <f t="shared" si="1"/>
        <v>#REF!</v>
      </c>
      <c r="O38" s="31" t="e">
        <f t="shared" si="2"/>
        <v>#REF!</v>
      </c>
      <c r="P38" s="1"/>
      <c r="Q38" s="32"/>
      <c r="R38" s="31" t="e">
        <f t="shared" si="9"/>
        <v>#REF!</v>
      </c>
      <c r="S38" s="31" t="e">
        <f t="shared" si="10"/>
        <v>#REF!</v>
      </c>
      <c r="T38" s="31" t="e">
        <f t="shared" si="3"/>
        <v>#REF!</v>
      </c>
    </row>
    <row r="39" spans="1:20" s="4" customFormat="1" ht="12.75">
      <c r="A39" s="30">
        <v>29</v>
      </c>
      <c r="B39" s="30"/>
      <c r="C39" s="31" t="e">
        <f t="shared" si="12"/>
        <v>#REF!</v>
      </c>
      <c r="D39" s="31" t="e">
        <f t="shared" si="5"/>
        <v>#REF!</v>
      </c>
      <c r="E39" s="31" t="e">
        <f t="shared" si="11"/>
        <v>#REF!</v>
      </c>
      <c r="G39" s="32"/>
      <c r="H39" s="31" t="e">
        <f t="shared" si="6"/>
        <v>#REF!</v>
      </c>
      <c r="I39" s="31" t="e">
        <f t="shared" si="7"/>
        <v>#REF!</v>
      </c>
      <c r="J39" s="31" t="e">
        <f t="shared" si="0"/>
        <v>#REF!</v>
      </c>
      <c r="K39" s="1"/>
      <c r="L39" s="1"/>
      <c r="M39" s="31" t="e">
        <f t="shared" si="13"/>
        <v>#REF!</v>
      </c>
      <c r="N39" s="31" t="e">
        <f t="shared" si="1"/>
        <v>#REF!</v>
      </c>
      <c r="O39" s="31" t="e">
        <f t="shared" si="2"/>
        <v>#REF!</v>
      </c>
      <c r="P39" s="1"/>
      <c r="Q39" s="32"/>
      <c r="R39" s="31" t="e">
        <f t="shared" si="9"/>
        <v>#REF!</v>
      </c>
      <c r="S39" s="31" t="e">
        <f t="shared" si="10"/>
        <v>#REF!</v>
      </c>
      <c r="T39" s="31" t="e">
        <f t="shared" si="3"/>
        <v>#REF!</v>
      </c>
    </row>
    <row r="40" spans="1:20" s="4" customFormat="1" ht="12.75">
      <c r="A40" s="30">
        <v>30</v>
      </c>
      <c r="B40" s="30"/>
      <c r="C40" s="31" t="e">
        <f t="shared" si="12"/>
        <v>#REF!</v>
      </c>
      <c r="D40" s="31" t="e">
        <f t="shared" si="5"/>
        <v>#REF!</v>
      </c>
      <c r="E40" s="31" t="e">
        <f t="shared" si="11"/>
        <v>#REF!</v>
      </c>
      <c r="G40" s="32"/>
      <c r="H40" s="31" t="e">
        <f t="shared" si="6"/>
        <v>#REF!</v>
      </c>
      <c r="I40" s="31" t="e">
        <f t="shared" si="7"/>
        <v>#REF!</v>
      </c>
      <c r="J40" s="31" t="e">
        <f t="shared" si="0"/>
        <v>#REF!</v>
      </c>
      <c r="K40" s="1"/>
      <c r="L40" s="1"/>
      <c r="M40" s="31" t="e">
        <f t="shared" si="13"/>
        <v>#REF!</v>
      </c>
      <c r="N40" s="31" t="e">
        <f t="shared" si="1"/>
        <v>#REF!</v>
      </c>
      <c r="O40" s="31" t="e">
        <f t="shared" si="2"/>
        <v>#REF!</v>
      </c>
      <c r="P40" s="1"/>
      <c r="Q40" s="32"/>
      <c r="R40" s="31" t="e">
        <f t="shared" si="9"/>
        <v>#REF!</v>
      </c>
      <c r="S40" s="31" t="e">
        <f t="shared" si="10"/>
        <v>#REF!</v>
      </c>
      <c r="T40" s="31" t="e">
        <f t="shared" si="3"/>
        <v>#REF!</v>
      </c>
    </row>
    <row r="41" spans="1:20" s="4" customFormat="1" ht="12.75">
      <c r="A41" s="30">
        <v>31</v>
      </c>
      <c r="B41" s="30"/>
      <c r="C41" s="31" t="e">
        <f t="shared" si="12"/>
        <v>#REF!</v>
      </c>
      <c r="D41" s="31" t="e">
        <f t="shared" si="5"/>
        <v>#REF!</v>
      </c>
      <c r="E41" s="31" t="e">
        <f t="shared" si="11"/>
        <v>#REF!</v>
      </c>
      <c r="G41" s="32"/>
      <c r="H41" s="31" t="e">
        <f t="shared" si="6"/>
        <v>#REF!</v>
      </c>
      <c r="I41" s="31" t="e">
        <f t="shared" si="7"/>
        <v>#REF!</v>
      </c>
      <c r="J41" s="31" t="e">
        <f t="shared" si="0"/>
        <v>#REF!</v>
      </c>
      <c r="K41" s="1"/>
      <c r="L41" s="1"/>
      <c r="M41" s="31" t="e">
        <f t="shared" si="13"/>
        <v>#REF!</v>
      </c>
      <c r="N41" s="31" t="e">
        <f t="shared" si="1"/>
        <v>#REF!</v>
      </c>
      <c r="O41" s="31" t="e">
        <f t="shared" si="2"/>
        <v>#REF!</v>
      </c>
      <c r="P41" s="1"/>
      <c r="Q41" s="32"/>
      <c r="R41" s="31" t="e">
        <f t="shared" si="9"/>
        <v>#REF!</v>
      </c>
      <c r="S41" s="31" t="e">
        <f t="shared" si="10"/>
        <v>#REF!</v>
      </c>
      <c r="T41" s="31" t="e">
        <f t="shared" si="3"/>
        <v>#REF!</v>
      </c>
    </row>
    <row r="42" spans="1:20" s="4" customFormat="1" ht="12.75">
      <c r="A42" s="30">
        <v>32</v>
      </c>
      <c r="B42" s="30"/>
      <c r="C42" s="31" t="e">
        <f t="shared" si="12"/>
        <v>#REF!</v>
      </c>
      <c r="D42" s="31" t="e">
        <f t="shared" si="5"/>
        <v>#REF!</v>
      </c>
      <c r="E42" s="31" t="e">
        <f t="shared" si="11"/>
        <v>#REF!</v>
      </c>
      <c r="G42" s="32"/>
      <c r="H42" s="31" t="e">
        <f t="shared" si="6"/>
        <v>#REF!</v>
      </c>
      <c r="I42" s="31" t="e">
        <f t="shared" si="7"/>
        <v>#REF!</v>
      </c>
      <c r="J42" s="31" t="e">
        <f t="shared" si="0"/>
        <v>#REF!</v>
      </c>
      <c r="K42" s="1"/>
      <c r="L42" s="1"/>
      <c r="M42" s="31" t="e">
        <f t="shared" si="13"/>
        <v>#REF!</v>
      </c>
      <c r="N42" s="31" t="e">
        <f t="shared" si="1"/>
        <v>#REF!</v>
      </c>
      <c r="O42" s="31" t="e">
        <f t="shared" si="2"/>
        <v>#REF!</v>
      </c>
      <c r="P42" s="1"/>
      <c r="Q42" s="32"/>
      <c r="R42" s="31" t="e">
        <f t="shared" si="9"/>
        <v>#REF!</v>
      </c>
      <c r="S42" s="31" t="e">
        <f t="shared" si="10"/>
        <v>#REF!</v>
      </c>
      <c r="T42" s="31" t="e">
        <f t="shared" si="3"/>
        <v>#REF!</v>
      </c>
    </row>
    <row r="43" spans="1:20" s="4" customFormat="1" ht="12.75">
      <c r="A43" s="30">
        <v>33</v>
      </c>
      <c r="B43" s="30"/>
      <c r="C43" s="31" t="e">
        <f t="shared" si="12"/>
        <v>#REF!</v>
      </c>
      <c r="D43" s="31" t="e">
        <f t="shared" si="5"/>
        <v>#REF!</v>
      </c>
      <c r="E43" s="31" t="e">
        <f t="shared" si="11"/>
        <v>#REF!</v>
      </c>
      <c r="G43" s="32"/>
      <c r="H43" s="31" t="e">
        <f t="shared" si="6"/>
        <v>#REF!</v>
      </c>
      <c r="I43" s="31" t="e">
        <f t="shared" si="7"/>
        <v>#REF!</v>
      </c>
      <c r="J43" s="31" t="e">
        <f t="shared" si="0"/>
        <v>#REF!</v>
      </c>
      <c r="K43" s="1"/>
      <c r="L43" s="1"/>
      <c r="M43" s="31" t="e">
        <f t="shared" si="13"/>
        <v>#REF!</v>
      </c>
      <c r="N43" s="31" t="e">
        <f t="shared" si="1"/>
        <v>#REF!</v>
      </c>
      <c r="O43" s="31" t="e">
        <f t="shared" si="2"/>
        <v>#REF!</v>
      </c>
      <c r="P43" s="1"/>
      <c r="Q43" s="32"/>
      <c r="R43" s="31" t="e">
        <f t="shared" si="9"/>
        <v>#REF!</v>
      </c>
      <c r="S43" s="31" t="e">
        <f t="shared" si="10"/>
        <v>#REF!</v>
      </c>
      <c r="T43" s="31" t="e">
        <f t="shared" si="3"/>
        <v>#REF!</v>
      </c>
    </row>
    <row r="44" spans="1:20" s="4" customFormat="1" ht="12.75">
      <c r="A44" s="30">
        <v>34</v>
      </c>
      <c r="B44" s="30"/>
      <c r="C44" s="31" t="e">
        <f t="shared" si="12"/>
        <v>#REF!</v>
      </c>
      <c r="D44" s="31" t="e">
        <f t="shared" si="5"/>
        <v>#REF!</v>
      </c>
      <c r="E44" s="31" t="e">
        <f t="shared" si="11"/>
        <v>#REF!</v>
      </c>
      <c r="G44" s="32"/>
      <c r="H44" s="31" t="e">
        <f t="shared" si="6"/>
        <v>#REF!</v>
      </c>
      <c r="I44" s="31" t="e">
        <f t="shared" si="7"/>
        <v>#REF!</v>
      </c>
      <c r="J44" s="31" t="e">
        <f t="shared" si="0"/>
        <v>#REF!</v>
      </c>
      <c r="K44" s="1"/>
      <c r="L44" s="1"/>
      <c r="M44" s="31" t="e">
        <f t="shared" si="13"/>
        <v>#REF!</v>
      </c>
      <c r="N44" s="31" t="e">
        <f t="shared" si="1"/>
        <v>#REF!</v>
      </c>
      <c r="O44" s="31" t="e">
        <f t="shared" si="2"/>
        <v>#REF!</v>
      </c>
      <c r="P44" s="1"/>
      <c r="Q44" s="32"/>
      <c r="R44" s="31" t="e">
        <f t="shared" si="9"/>
        <v>#REF!</v>
      </c>
      <c r="S44" s="31" t="e">
        <f t="shared" si="10"/>
        <v>#REF!</v>
      </c>
      <c r="T44" s="31" t="e">
        <f t="shared" si="3"/>
        <v>#REF!</v>
      </c>
    </row>
    <row r="45" spans="1:20" s="4" customFormat="1" ht="12.75">
      <c r="A45" s="30">
        <v>35</v>
      </c>
      <c r="B45" s="30"/>
      <c r="C45" s="31" t="e">
        <f t="shared" si="12"/>
        <v>#REF!</v>
      </c>
      <c r="D45" s="31" t="e">
        <f t="shared" si="5"/>
        <v>#REF!</v>
      </c>
      <c r="E45" s="31" t="e">
        <f t="shared" si="11"/>
        <v>#REF!</v>
      </c>
      <c r="G45" s="32"/>
      <c r="H45" s="31" t="e">
        <f t="shared" si="6"/>
        <v>#REF!</v>
      </c>
      <c r="I45" s="31" t="e">
        <f t="shared" si="7"/>
        <v>#REF!</v>
      </c>
      <c r="J45" s="31" t="e">
        <f t="shared" si="0"/>
        <v>#REF!</v>
      </c>
      <c r="K45" s="1"/>
      <c r="L45" s="1"/>
      <c r="M45" s="31" t="e">
        <f t="shared" si="13"/>
        <v>#REF!</v>
      </c>
      <c r="N45" s="31" t="e">
        <f t="shared" si="1"/>
        <v>#REF!</v>
      </c>
      <c r="O45" s="31" t="e">
        <f t="shared" si="2"/>
        <v>#REF!</v>
      </c>
      <c r="P45" s="1"/>
      <c r="Q45" s="32"/>
      <c r="R45" s="31" t="e">
        <f t="shared" si="9"/>
        <v>#REF!</v>
      </c>
      <c r="S45" s="31" t="e">
        <f t="shared" si="10"/>
        <v>#REF!</v>
      </c>
      <c r="T45" s="31" t="e">
        <f t="shared" si="3"/>
        <v>#REF!</v>
      </c>
    </row>
    <row r="46" spans="1:20" s="4" customFormat="1" ht="12.75">
      <c r="A46" s="30">
        <v>36</v>
      </c>
      <c r="B46" s="30"/>
      <c r="C46" s="31" t="e">
        <f t="shared" si="12"/>
        <v>#REF!</v>
      </c>
      <c r="D46" s="31" t="e">
        <f t="shared" si="5"/>
        <v>#REF!</v>
      </c>
      <c r="E46" s="31" t="e">
        <f t="shared" si="11"/>
        <v>#REF!</v>
      </c>
      <c r="G46" s="32"/>
      <c r="H46" s="31" t="e">
        <f t="shared" si="6"/>
        <v>#REF!</v>
      </c>
      <c r="I46" s="31" t="e">
        <f t="shared" si="7"/>
        <v>#REF!</v>
      </c>
      <c r="J46" s="31" t="e">
        <f t="shared" si="0"/>
        <v>#REF!</v>
      </c>
      <c r="K46" s="1"/>
      <c r="L46" s="1"/>
      <c r="M46" s="31" t="e">
        <f t="shared" si="13"/>
        <v>#REF!</v>
      </c>
      <c r="N46" s="31" t="e">
        <f t="shared" si="1"/>
        <v>#REF!</v>
      </c>
      <c r="O46" s="31" t="e">
        <f t="shared" si="2"/>
        <v>#REF!</v>
      </c>
      <c r="P46" s="1"/>
      <c r="Q46" s="32"/>
      <c r="R46" s="31" t="e">
        <f t="shared" si="9"/>
        <v>#REF!</v>
      </c>
      <c r="S46" s="31" t="e">
        <f t="shared" si="10"/>
        <v>#REF!</v>
      </c>
      <c r="T46" s="31" t="e">
        <f t="shared" si="3"/>
        <v>#REF!</v>
      </c>
    </row>
    <row r="47" spans="1:20" s="4" customFormat="1" ht="12.75">
      <c r="A47" s="30">
        <v>37</v>
      </c>
      <c r="B47" s="30"/>
      <c r="C47" s="31" t="e">
        <f t="shared" si="12"/>
        <v>#REF!</v>
      </c>
      <c r="D47" s="31" t="e">
        <f t="shared" si="5"/>
        <v>#REF!</v>
      </c>
      <c r="E47" s="31" t="e">
        <f t="shared" si="11"/>
        <v>#REF!</v>
      </c>
      <c r="G47" s="32"/>
      <c r="H47" s="31" t="e">
        <f t="shared" si="6"/>
        <v>#REF!</v>
      </c>
      <c r="I47" s="31" t="e">
        <f t="shared" si="7"/>
        <v>#REF!</v>
      </c>
      <c r="J47" s="31" t="e">
        <f t="shared" si="0"/>
        <v>#REF!</v>
      </c>
      <c r="K47" s="1"/>
      <c r="L47" s="1"/>
      <c r="M47" s="31" t="e">
        <f t="shared" si="13"/>
        <v>#REF!</v>
      </c>
      <c r="N47" s="31" t="e">
        <f t="shared" si="1"/>
        <v>#REF!</v>
      </c>
      <c r="O47" s="31" t="e">
        <f t="shared" si="2"/>
        <v>#REF!</v>
      </c>
      <c r="P47" s="1"/>
      <c r="Q47" s="32"/>
      <c r="R47" s="31" t="e">
        <f t="shared" si="9"/>
        <v>#REF!</v>
      </c>
      <c r="S47" s="31" t="e">
        <f t="shared" si="10"/>
        <v>#REF!</v>
      </c>
      <c r="T47" s="31" t="e">
        <f t="shared" si="3"/>
        <v>#REF!</v>
      </c>
    </row>
    <row r="48" spans="1:20" s="4" customFormat="1" ht="12.75">
      <c r="A48" s="30">
        <v>38</v>
      </c>
      <c r="B48" s="30"/>
      <c r="C48" s="31" t="e">
        <f t="shared" si="12"/>
        <v>#REF!</v>
      </c>
      <c r="D48" s="31" t="e">
        <f t="shared" si="5"/>
        <v>#REF!</v>
      </c>
      <c r="E48" s="31" t="e">
        <f t="shared" si="11"/>
        <v>#REF!</v>
      </c>
      <c r="G48" s="32"/>
      <c r="H48" s="31" t="e">
        <f t="shared" si="6"/>
        <v>#REF!</v>
      </c>
      <c r="I48" s="31" t="e">
        <f t="shared" si="7"/>
        <v>#REF!</v>
      </c>
      <c r="J48" s="31" t="e">
        <f t="shared" si="0"/>
        <v>#REF!</v>
      </c>
      <c r="K48" s="1"/>
      <c r="L48" s="1"/>
      <c r="M48" s="31" t="e">
        <f t="shared" si="13"/>
        <v>#REF!</v>
      </c>
      <c r="N48" s="31" t="e">
        <f t="shared" si="1"/>
        <v>#REF!</v>
      </c>
      <c r="O48" s="31" t="e">
        <f t="shared" si="2"/>
        <v>#REF!</v>
      </c>
      <c r="P48" s="1"/>
      <c r="Q48" s="32"/>
      <c r="R48" s="31" t="e">
        <f t="shared" si="9"/>
        <v>#REF!</v>
      </c>
      <c r="S48" s="31" t="e">
        <f t="shared" si="10"/>
        <v>#REF!</v>
      </c>
      <c r="T48" s="31" t="e">
        <f t="shared" si="3"/>
        <v>#REF!</v>
      </c>
    </row>
    <row r="49" spans="1:20" s="4" customFormat="1" ht="12.75">
      <c r="A49" s="30">
        <v>39</v>
      </c>
      <c r="B49" s="30"/>
      <c r="C49" s="31" t="e">
        <f t="shared" si="12"/>
        <v>#REF!</v>
      </c>
      <c r="D49" s="31" t="e">
        <f t="shared" si="5"/>
        <v>#REF!</v>
      </c>
      <c r="E49" s="31" t="e">
        <f t="shared" si="11"/>
        <v>#REF!</v>
      </c>
      <c r="G49" s="32"/>
      <c r="H49" s="31" t="e">
        <f t="shared" si="6"/>
        <v>#REF!</v>
      </c>
      <c r="I49" s="31" t="e">
        <f t="shared" si="7"/>
        <v>#REF!</v>
      </c>
      <c r="J49" s="31" t="e">
        <f t="shared" si="0"/>
        <v>#REF!</v>
      </c>
      <c r="K49" s="1"/>
      <c r="L49" s="1"/>
      <c r="M49" s="31" t="e">
        <f t="shared" si="13"/>
        <v>#REF!</v>
      </c>
      <c r="N49" s="31" t="e">
        <f t="shared" si="1"/>
        <v>#REF!</v>
      </c>
      <c r="O49" s="31" t="e">
        <f t="shared" si="2"/>
        <v>#REF!</v>
      </c>
      <c r="P49" s="1"/>
      <c r="Q49" s="32"/>
      <c r="R49" s="31" t="e">
        <f t="shared" si="9"/>
        <v>#REF!</v>
      </c>
      <c r="S49" s="31" t="e">
        <f t="shared" si="10"/>
        <v>#REF!</v>
      </c>
      <c r="T49" s="31" t="e">
        <f t="shared" si="3"/>
        <v>#REF!</v>
      </c>
    </row>
    <row r="50" spans="1:20" s="4" customFormat="1" ht="12.75">
      <c r="A50" s="30">
        <v>40</v>
      </c>
      <c r="B50" s="30"/>
      <c r="C50" s="31" t="e">
        <f t="shared" si="12"/>
        <v>#REF!</v>
      </c>
      <c r="D50" s="31" t="e">
        <f t="shared" si="5"/>
        <v>#REF!</v>
      </c>
      <c r="E50" s="31" t="e">
        <f t="shared" si="11"/>
        <v>#REF!</v>
      </c>
      <c r="G50" s="32"/>
      <c r="H50" s="31" t="e">
        <f t="shared" si="6"/>
        <v>#REF!</v>
      </c>
      <c r="I50" s="31" t="e">
        <f t="shared" si="7"/>
        <v>#REF!</v>
      </c>
      <c r="J50" s="31" t="e">
        <f t="shared" si="0"/>
        <v>#REF!</v>
      </c>
      <c r="K50" s="1"/>
      <c r="L50" s="1"/>
      <c r="M50" s="31" t="e">
        <f t="shared" si="13"/>
        <v>#REF!</v>
      </c>
      <c r="N50" s="31" t="e">
        <f t="shared" si="1"/>
        <v>#REF!</v>
      </c>
      <c r="O50" s="31" t="e">
        <f t="shared" si="2"/>
        <v>#REF!</v>
      </c>
      <c r="P50" s="1"/>
      <c r="Q50" s="32"/>
      <c r="R50" s="31" t="e">
        <f t="shared" si="9"/>
        <v>#REF!</v>
      </c>
      <c r="S50" s="31" t="e">
        <f t="shared" si="10"/>
        <v>#REF!</v>
      </c>
      <c r="T50" s="31" t="e">
        <f t="shared" si="3"/>
        <v>#REF!</v>
      </c>
    </row>
    <row r="51" spans="1:20" s="4" customFormat="1" ht="12.75">
      <c r="A51" s="30">
        <v>41</v>
      </c>
      <c r="B51" s="30"/>
      <c r="C51" s="31" t="e">
        <f t="shared" si="12"/>
        <v>#REF!</v>
      </c>
      <c r="D51" s="31" t="e">
        <f t="shared" si="5"/>
        <v>#REF!</v>
      </c>
      <c r="E51" s="31" t="e">
        <f t="shared" si="11"/>
        <v>#REF!</v>
      </c>
      <c r="G51" s="32"/>
      <c r="H51" s="31" t="e">
        <f t="shared" si="6"/>
        <v>#REF!</v>
      </c>
      <c r="I51" s="31" t="e">
        <f t="shared" si="7"/>
        <v>#REF!</v>
      </c>
      <c r="J51" s="31" t="e">
        <f t="shared" si="0"/>
        <v>#REF!</v>
      </c>
      <c r="K51" s="1"/>
      <c r="L51" s="1"/>
      <c r="M51" s="31" t="e">
        <f t="shared" si="13"/>
        <v>#REF!</v>
      </c>
      <c r="N51" s="31" t="e">
        <f t="shared" si="1"/>
        <v>#REF!</v>
      </c>
      <c r="O51" s="31" t="e">
        <f t="shared" si="2"/>
        <v>#REF!</v>
      </c>
      <c r="P51" s="1"/>
      <c r="Q51" s="32"/>
      <c r="R51" s="31" t="e">
        <f t="shared" si="9"/>
        <v>#REF!</v>
      </c>
      <c r="S51" s="31" t="e">
        <f t="shared" si="10"/>
        <v>#REF!</v>
      </c>
      <c r="T51" s="31" t="e">
        <f t="shared" si="3"/>
        <v>#REF!</v>
      </c>
    </row>
    <row r="52" spans="1:20" s="4" customFormat="1" ht="12.75">
      <c r="A52" s="30">
        <v>42</v>
      </c>
      <c r="B52" s="30"/>
      <c r="C52" s="31" t="e">
        <f t="shared" si="12"/>
        <v>#REF!</v>
      </c>
      <c r="D52" s="31" t="e">
        <f t="shared" si="5"/>
        <v>#REF!</v>
      </c>
      <c r="E52" s="31" t="e">
        <f t="shared" si="11"/>
        <v>#REF!</v>
      </c>
      <c r="G52" s="32"/>
      <c r="H52" s="31" t="e">
        <f t="shared" si="6"/>
        <v>#REF!</v>
      </c>
      <c r="I52" s="31" t="e">
        <f t="shared" si="7"/>
        <v>#REF!</v>
      </c>
      <c r="J52" s="31" t="e">
        <f t="shared" si="0"/>
        <v>#REF!</v>
      </c>
      <c r="K52" s="1"/>
      <c r="L52" s="1"/>
      <c r="M52" s="31" t="e">
        <f t="shared" si="13"/>
        <v>#REF!</v>
      </c>
      <c r="N52" s="31" t="e">
        <f t="shared" si="1"/>
        <v>#REF!</v>
      </c>
      <c r="O52" s="31" t="e">
        <f t="shared" si="2"/>
        <v>#REF!</v>
      </c>
      <c r="P52" s="1"/>
      <c r="Q52" s="32"/>
      <c r="R52" s="31" t="e">
        <f t="shared" si="9"/>
        <v>#REF!</v>
      </c>
      <c r="S52" s="31" t="e">
        <f t="shared" si="10"/>
        <v>#REF!</v>
      </c>
      <c r="T52" s="31" t="e">
        <f t="shared" si="3"/>
        <v>#REF!</v>
      </c>
    </row>
    <row r="53" spans="1:20" s="4" customFormat="1" ht="12.75">
      <c r="A53" s="30">
        <v>43</v>
      </c>
      <c r="B53" s="30"/>
      <c r="C53" s="31" t="e">
        <f t="shared" si="12"/>
        <v>#REF!</v>
      </c>
      <c r="D53" s="31" t="e">
        <f t="shared" si="5"/>
        <v>#REF!</v>
      </c>
      <c r="E53" s="31" t="e">
        <f t="shared" si="11"/>
        <v>#REF!</v>
      </c>
      <c r="G53" s="32"/>
      <c r="H53" s="31" t="e">
        <f t="shared" si="6"/>
        <v>#REF!</v>
      </c>
      <c r="I53" s="31" t="e">
        <f t="shared" si="7"/>
        <v>#REF!</v>
      </c>
      <c r="J53" s="31" t="e">
        <f t="shared" si="0"/>
        <v>#REF!</v>
      </c>
      <c r="K53" s="1"/>
      <c r="L53" s="1"/>
      <c r="M53" s="31" t="e">
        <f t="shared" si="13"/>
        <v>#REF!</v>
      </c>
      <c r="N53" s="31" t="e">
        <f t="shared" si="1"/>
        <v>#REF!</v>
      </c>
      <c r="O53" s="31" t="e">
        <f t="shared" si="2"/>
        <v>#REF!</v>
      </c>
      <c r="P53" s="1"/>
      <c r="Q53" s="32"/>
      <c r="R53" s="31" t="e">
        <f t="shared" si="9"/>
        <v>#REF!</v>
      </c>
      <c r="S53" s="31" t="e">
        <f t="shared" si="10"/>
        <v>#REF!</v>
      </c>
      <c r="T53" s="31" t="e">
        <f t="shared" si="3"/>
        <v>#REF!</v>
      </c>
    </row>
    <row r="54" spans="1:20" s="4" customFormat="1" ht="12.75">
      <c r="A54" s="30">
        <v>44</v>
      </c>
      <c r="B54" s="30"/>
      <c r="C54" s="31" t="e">
        <f t="shared" si="12"/>
        <v>#REF!</v>
      </c>
      <c r="D54" s="31" t="e">
        <f t="shared" si="5"/>
        <v>#REF!</v>
      </c>
      <c r="E54" s="31" t="e">
        <f t="shared" si="11"/>
        <v>#REF!</v>
      </c>
      <c r="G54" s="32"/>
      <c r="H54" s="31" t="e">
        <f t="shared" si="6"/>
        <v>#REF!</v>
      </c>
      <c r="I54" s="31" t="e">
        <f t="shared" si="7"/>
        <v>#REF!</v>
      </c>
      <c r="J54" s="31" t="e">
        <f t="shared" si="0"/>
        <v>#REF!</v>
      </c>
      <c r="K54" s="1"/>
      <c r="L54" s="1"/>
      <c r="M54" s="31" t="e">
        <f t="shared" si="13"/>
        <v>#REF!</v>
      </c>
      <c r="N54" s="31" t="e">
        <f t="shared" si="1"/>
        <v>#REF!</v>
      </c>
      <c r="O54" s="31" t="e">
        <f t="shared" si="2"/>
        <v>#REF!</v>
      </c>
      <c r="P54" s="1"/>
      <c r="Q54" s="32"/>
      <c r="R54" s="31" t="e">
        <f t="shared" si="9"/>
        <v>#REF!</v>
      </c>
      <c r="S54" s="31" t="e">
        <f t="shared" si="10"/>
        <v>#REF!</v>
      </c>
      <c r="T54" s="31" t="e">
        <f t="shared" si="3"/>
        <v>#REF!</v>
      </c>
    </row>
    <row r="55" spans="1:20" s="4" customFormat="1" ht="12.75">
      <c r="A55" s="30">
        <v>45</v>
      </c>
      <c r="B55" s="30"/>
      <c r="C55" s="31" t="e">
        <f t="shared" si="12"/>
        <v>#REF!</v>
      </c>
      <c r="D55" s="31" t="e">
        <f t="shared" si="5"/>
        <v>#REF!</v>
      </c>
      <c r="E55" s="31" t="e">
        <f t="shared" si="11"/>
        <v>#REF!</v>
      </c>
      <c r="G55" s="32"/>
      <c r="H55" s="31" t="e">
        <f t="shared" si="6"/>
        <v>#REF!</v>
      </c>
      <c r="I55" s="31" t="e">
        <f t="shared" si="7"/>
        <v>#REF!</v>
      </c>
      <c r="J55" s="31" t="e">
        <f t="shared" si="0"/>
        <v>#REF!</v>
      </c>
      <c r="K55" s="1"/>
      <c r="L55" s="1"/>
      <c r="M55" s="31" t="e">
        <f t="shared" si="13"/>
        <v>#REF!</v>
      </c>
      <c r="N55" s="31" t="e">
        <f t="shared" si="1"/>
        <v>#REF!</v>
      </c>
      <c r="O55" s="31" t="e">
        <f t="shared" si="2"/>
        <v>#REF!</v>
      </c>
      <c r="P55" s="1"/>
      <c r="Q55" s="32"/>
      <c r="R55" s="31" t="e">
        <f t="shared" si="9"/>
        <v>#REF!</v>
      </c>
      <c r="S55" s="31" t="e">
        <f t="shared" si="10"/>
        <v>#REF!</v>
      </c>
      <c r="T55" s="31" t="e">
        <f t="shared" si="3"/>
        <v>#REF!</v>
      </c>
    </row>
    <row r="56" spans="1:20" s="4" customFormat="1" ht="12.75">
      <c r="A56" s="30">
        <v>46</v>
      </c>
      <c r="B56" s="30"/>
      <c r="C56" s="31" t="e">
        <f t="shared" si="12"/>
        <v>#REF!</v>
      </c>
      <c r="D56" s="31" t="e">
        <f t="shared" si="5"/>
        <v>#REF!</v>
      </c>
      <c r="E56" s="31" t="e">
        <f t="shared" si="11"/>
        <v>#REF!</v>
      </c>
      <c r="G56" s="32"/>
      <c r="H56" s="31" t="e">
        <f t="shared" si="6"/>
        <v>#REF!</v>
      </c>
      <c r="I56" s="31" t="e">
        <f t="shared" si="7"/>
        <v>#REF!</v>
      </c>
      <c r="J56" s="31" t="e">
        <f t="shared" si="0"/>
        <v>#REF!</v>
      </c>
      <c r="K56" s="1"/>
      <c r="L56" s="1"/>
      <c r="M56" s="31" t="e">
        <f t="shared" si="13"/>
        <v>#REF!</v>
      </c>
      <c r="N56" s="31" t="e">
        <f t="shared" si="1"/>
        <v>#REF!</v>
      </c>
      <c r="O56" s="31" t="e">
        <f t="shared" si="2"/>
        <v>#REF!</v>
      </c>
      <c r="P56" s="1"/>
      <c r="Q56" s="32"/>
      <c r="R56" s="31" t="e">
        <f t="shared" si="9"/>
        <v>#REF!</v>
      </c>
      <c r="S56" s="31" t="e">
        <f t="shared" si="10"/>
        <v>#REF!</v>
      </c>
      <c r="T56" s="31" t="e">
        <f t="shared" si="3"/>
        <v>#REF!</v>
      </c>
    </row>
    <row r="57" spans="1:20" s="4" customFormat="1" ht="12.75">
      <c r="A57" s="30">
        <v>47</v>
      </c>
      <c r="B57" s="30"/>
      <c r="C57" s="31" t="e">
        <f t="shared" si="12"/>
        <v>#REF!</v>
      </c>
      <c r="D57" s="31" t="e">
        <f t="shared" si="5"/>
        <v>#REF!</v>
      </c>
      <c r="E57" s="31" t="e">
        <f t="shared" si="11"/>
        <v>#REF!</v>
      </c>
      <c r="G57" s="32"/>
      <c r="H57" s="31" t="e">
        <f t="shared" si="6"/>
        <v>#REF!</v>
      </c>
      <c r="I57" s="31" t="e">
        <f t="shared" si="7"/>
        <v>#REF!</v>
      </c>
      <c r="J57" s="31" t="e">
        <f t="shared" si="0"/>
        <v>#REF!</v>
      </c>
      <c r="K57" s="1"/>
      <c r="L57" s="1"/>
      <c r="M57" s="31" t="e">
        <f t="shared" si="13"/>
        <v>#REF!</v>
      </c>
      <c r="N57" s="31" t="e">
        <f t="shared" si="1"/>
        <v>#REF!</v>
      </c>
      <c r="O57" s="31" t="e">
        <f t="shared" si="2"/>
        <v>#REF!</v>
      </c>
      <c r="P57" s="1"/>
      <c r="Q57" s="32"/>
      <c r="R57" s="31" t="e">
        <f t="shared" si="9"/>
        <v>#REF!</v>
      </c>
      <c r="S57" s="31" t="e">
        <f t="shared" si="10"/>
        <v>#REF!</v>
      </c>
      <c r="T57" s="31" t="e">
        <f t="shared" si="3"/>
        <v>#REF!</v>
      </c>
    </row>
    <row r="58" spans="1:20" s="4" customFormat="1" ht="12.75">
      <c r="A58" s="30">
        <v>48</v>
      </c>
      <c r="B58" s="30"/>
      <c r="C58" s="31" t="e">
        <f t="shared" si="12"/>
        <v>#REF!</v>
      </c>
      <c r="D58" s="31" t="e">
        <f t="shared" si="5"/>
        <v>#REF!</v>
      </c>
      <c r="E58" s="31" t="e">
        <f t="shared" si="11"/>
        <v>#REF!</v>
      </c>
      <c r="G58" s="32"/>
      <c r="H58" s="31" t="e">
        <f t="shared" si="6"/>
        <v>#REF!</v>
      </c>
      <c r="I58" s="31" t="e">
        <f t="shared" si="7"/>
        <v>#REF!</v>
      </c>
      <c r="J58" s="31" t="e">
        <f t="shared" si="0"/>
        <v>#REF!</v>
      </c>
      <c r="K58" s="1"/>
      <c r="L58" s="1"/>
      <c r="M58" s="31" t="e">
        <f t="shared" si="13"/>
        <v>#REF!</v>
      </c>
      <c r="N58" s="31" t="e">
        <f t="shared" si="1"/>
        <v>#REF!</v>
      </c>
      <c r="O58" s="31" t="e">
        <f t="shared" si="2"/>
        <v>#REF!</v>
      </c>
      <c r="P58" s="1"/>
      <c r="Q58" s="32"/>
      <c r="R58" s="31" t="e">
        <f t="shared" si="9"/>
        <v>#REF!</v>
      </c>
      <c r="S58" s="31" t="e">
        <f t="shared" si="10"/>
        <v>#REF!</v>
      </c>
      <c r="T58" s="31" t="e">
        <f t="shared" si="3"/>
        <v>#REF!</v>
      </c>
    </row>
    <row r="59" spans="1:20" s="4" customFormat="1" ht="12.75">
      <c r="A59" s="30">
        <v>49</v>
      </c>
      <c r="B59" s="30"/>
      <c r="C59" s="31" t="e">
        <f t="shared" si="12"/>
        <v>#REF!</v>
      </c>
      <c r="D59" s="31" t="e">
        <f t="shared" si="5"/>
        <v>#REF!</v>
      </c>
      <c r="E59" s="31" t="e">
        <f t="shared" si="11"/>
        <v>#REF!</v>
      </c>
      <c r="G59" s="32"/>
      <c r="H59" s="31" t="e">
        <f t="shared" si="6"/>
        <v>#REF!</v>
      </c>
      <c r="I59" s="31" t="e">
        <f t="shared" si="7"/>
        <v>#REF!</v>
      </c>
      <c r="J59" s="31" t="e">
        <f t="shared" si="0"/>
        <v>#REF!</v>
      </c>
      <c r="K59" s="1"/>
      <c r="L59" s="1"/>
      <c r="M59" s="31" t="e">
        <f t="shared" si="13"/>
        <v>#REF!</v>
      </c>
      <c r="N59" s="31" t="e">
        <f t="shared" si="1"/>
        <v>#REF!</v>
      </c>
      <c r="O59" s="31" t="e">
        <f t="shared" si="2"/>
        <v>#REF!</v>
      </c>
      <c r="P59" s="1"/>
      <c r="Q59" s="32"/>
      <c r="R59" s="31" t="e">
        <f t="shared" si="9"/>
        <v>#REF!</v>
      </c>
      <c r="S59" s="31" t="e">
        <f t="shared" si="10"/>
        <v>#REF!</v>
      </c>
      <c r="T59" s="31" t="e">
        <f t="shared" si="3"/>
        <v>#REF!</v>
      </c>
    </row>
    <row r="60" spans="1:20" s="4" customFormat="1" ht="12.75">
      <c r="A60" s="30">
        <v>50</v>
      </c>
      <c r="B60" s="30"/>
      <c r="C60" s="31" t="e">
        <f t="shared" si="12"/>
        <v>#REF!</v>
      </c>
      <c r="D60" s="31" t="e">
        <f t="shared" si="5"/>
        <v>#REF!</v>
      </c>
      <c r="E60" s="31" t="e">
        <f t="shared" si="11"/>
        <v>#REF!</v>
      </c>
      <c r="G60" s="32"/>
      <c r="H60" s="31" t="e">
        <f t="shared" si="6"/>
        <v>#REF!</v>
      </c>
      <c r="I60" s="31" t="e">
        <f t="shared" si="7"/>
        <v>#REF!</v>
      </c>
      <c r="J60" s="31" t="e">
        <f t="shared" si="0"/>
        <v>#REF!</v>
      </c>
      <c r="K60" s="1"/>
      <c r="L60" s="1"/>
      <c r="M60" s="31" t="e">
        <f t="shared" si="13"/>
        <v>#REF!</v>
      </c>
      <c r="N60" s="31" t="e">
        <f t="shared" si="1"/>
        <v>#REF!</v>
      </c>
      <c r="O60" s="31" t="e">
        <f t="shared" si="2"/>
        <v>#REF!</v>
      </c>
      <c r="P60" s="1"/>
      <c r="Q60" s="32"/>
      <c r="R60" s="31" t="e">
        <f t="shared" si="9"/>
        <v>#REF!</v>
      </c>
      <c r="S60" s="31" t="e">
        <f t="shared" si="10"/>
        <v>#REF!</v>
      </c>
      <c r="T60" s="31" t="e">
        <f t="shared" si="3"/>
        <v>#REF!</v>
      </c>
    </row>
    <row r="61" spans="1:20" s="4" customFormat="1" ht="12.75">
      <c r="A61" s="30">
        <v>51</v>
      </c>
      <c r="B61" s="30"/>
      <c r="C61" s="31" t="e">
        <f t="shared" si="12"/>
        <v>#REF!</v>
      </c>
      <c r="D61" s="31" t="e">
        <f t="shared" si="5"/>
        <v>#REF!</v>
      </c>
      <c r="E61" s="31" t="e">
        <f t="shared" si="11"/>
        <v>#REF!</v>
      </c>
      <c r="G61" s="32"/>
      <c r="H61" s="31" t="e">
        <f t="shared" si="6"/>
        <v>#REF!</v>
      </c>
      <c r="I61" s="31" t="e">
        <f t="shared" si="7"/>
        <v>#REF!</v>
      </c>
      <c r="J61" s="31" t="e">
        <f t="shared" si="0"/>
        <v>#REF!</v>
      </c>
      <c r="K61" s="1"/>
      <c r="L61" s="1"/>
      <c r="M61" s="31" t="e">
        <f t="shared" si="13"/>
        <v>#REF!</v>
      </c>
      <c r="N61" s="31" t="e">
        <f t="shared" si="1"/>
        <v>#REF!</v>
      </c>
      <c r="O61" s="31" t="e">
        <f t="shared" si="2"/>
        <v>#REF!</v>
      </c>
      <c r="P61" s="1"/>
      <c r="Q61" s="32"/>
      <c r="R61" s="31" t="e">
        <f t="shared" si="9"/>
        <v>#REF!</v>
      </c>
      <c r="S61" s="31" t="e">
        <f t="shared" si="10"/>
        <v>#REF!</v>
      </c>
      <c r="T61" s="31" t="e">
        <f t="shared" si="3"/>
        <v>#REF!</v>
      </c>
    </row>
    <row r="62" spans="1:20" s="4" customFormat="1" ht="12.75">
      <c r="A62" s="30">
        <v>52</v>
      </c>
      <c r="B62" s="30"/>
      <c r="C62" s="31" t="e">
        <f t="shared" si="12"/>
        <v>#REF!</v>
      </c>
      <c r="D62" s="31" t="e">
        <f t="shared" si="5"/>
        <v>#REF!</v>
      </c>
      <c r="E62" s="31" t="e">
        <f t="shared" si="11"/>
        <v>#REF!</v>
      </c>
      <c r="G62" s="32"/>
      <c r="H62" s="31" t="e">
        <f t="shared" si="6"/>
        <v>#REF!</v>
      </c>
      <c r="I62" s="31" t="e">
        <f t="shared" si="7"/>
        <v>#REF!</v>
      </c>
      <c r="J62" s="31" t="e">
        <f t="shared" si="0"/>
        <v>#REF!</v>
      </c>
      <c r="K62" s="1"/>
      <c r="L62" s="1"/>
      <c r="M62" s="31" t="e">
        <f t="shared" si="13"/>
        <v>#REF!</v>
      </c>
      <c r="N62" s="31" t="e">
        <f t="shared" si="1"/>
        <v>#REF!</v>
      </c>
      <c r="O62" s="31" t="e">
        <f t="shared" si="2"/>
        <v>#REF!</v>
      </c>
      <c r="P62" s="1"/>
      <c r="Q62" s="32"/>
      <c r="R62" s="31" t="e">
        <f t="shared" si="9"/>
        <v>#REF!</v>
      </c>
      <c r="S62" s="31" t="e">
        <f t="shared" si="10"/>
        <v>#REF!</v>
      </c>
      <c r="T62" s="31" t="e">
        <f t="shared" si="3"/>
        <v>#REF!</v>
      </c>
    </row>
    <row r="63" spans="1:20" s="4" customFormat="1" ht="12.75">
      <c r="A63" s="30">
        <v>53</v>
      </c>
      <c r="B63" s="30"/>
      <c r="C63" s="31" t="e">
        <f t="shared" si="12"/>
        <v>#REF!</v>
      </c>
      <c r="D63" s="31" t="e">
        <f t="shared" si="5"/>
        <v>#REF!</v>
      </c>
      <c r="E63" s="31" t="e">
        <f t="shared" si="11"/>
        <v>#REF!</v>
      </c>
      <c r="G63" s="32"/>
      <c r="H63" s="31" t="e">
        <f t="shared" si="6"/>
        <v>#REF!</v>
      </c>
      <c r="I63" s="31" t="e">
        <f t="shared" si="7"/>
        <v>#REF!</v>
      </c>
      <c r="J63" s="31" t="e">
        <f t="shared" si="0"/>
        <v>#REF!</v>
      </c>
      <c r="K63" s="1"/>
      <c r="L63" s="1"/>
      <c r="M63" s="31" t="e">
        <f t="shared" si="13"/>
        <v>#REF!</v>
      </c>
      <c r="N63" s="31" t="e">
        <f t="shared" si="1"/>
        <v>#REF!</v>
      </c>
      <c r="O63" s="31" t="e">
        <f t="shared" si="2"/>
        <v>#REF!</v>
      </c>
      <c r="P63" s="1"/>
      <c r="Q63" s="32"/>
      <c r="R63" s="31" t="e">
        <f t="shared" si="9"/>
        <v>#REF!</v>
      </c>
      <c r="S63" s="31" t="e">
        <f t="shared" si="10"/>
        <v>#REF!</v>
      </c>
      <c r="T63" s="31" t="e">
        <f t="shared" si="3"/>
        <v>#REF!</v>
      </c>
    </row>
    <row r="64" spans="1:20" s="4" customFormat="1" ht="12.75">
      <c r="A64" s="30">
        <v>54</v>
      </c>
      <c r="B64" s="30"/>
      <c r="C64" s="31" t="e">
        <f t="shared" si="12"/>
        <v>#REF!</v>
      </c>
      <c r="D64" s="31" t="e">
        <f t="shared" si="5"/>
        <v>#REF!</v>
      </c>
      <c r="E64" s="31" t="e">
        <f t="shared" si="11"/>
        <v>#REF!</v>
      </c>
      <c r="G64" s="32"/>
      <c r="H64" s="31" t="e">
        <f t="shared" si="6"/>
        <v>#REF!</v>
      </c>
      <c r="I64" s="31" t="e">
        <f t="shared" si="7"/>
        <v>#REF!</v>
      </c>
      <c r="J64" s="31" t="e">
        <f t="shared" si="0"/>
        <v>#REF!</v>
      </c>
      <c r="K64" s="1"/>
      <c r="L64" s="1"/>
      <c r="M64" s="31" t="e">
        <f t="shared" si="13"/>
        <v>#REF!</v>
      </c>
      <c r="N64" s="31" t="e">
        <f t="shared" si="1"/>
        <v>#REF!</v>
      </c>
      <c r="O64" s="31" t="e">
        <f t="shared" si="2"/>
        <v>#REF!</v>
      </c>
      <c r="P64" s="1"/>
      <c r="Q64" s="32"/>
      <c r="R64" s="31" t="e">
        <f t="shared" si="9"/>
        <v>#REF!</v>
      </c>
      <c r="S64" s="31" t="e">
        <f t="shared" si="10"/>
        <v>#REF!</v>
      </c>
      <c r="T64" s="31" t="e">
        <f t="shared" si="3"/>
        <v>#REF!</v>
      </c>
    </row>
    <row r="65" spans="1:20" s="4" customFormat="1" ht="12.75">
      <c r="A65" s="30">
        <v>55</v>
      </c>
      <c r="B65" s="30"/>
      <c r="C65" s="31" t="e">
        <f t="shared" si="12"/>
        <v>#REF!</v>
      </c>
      <c r="D65" s="31" t="e">
        <f t="shared" si="5"/>
        <v>#REF!</v>
      </c>
      <c r="E65" s="31" t="e">
        <f t="shared" si="11"/>
        <v>#REF!</v>
      </c>
      <c r="G65" s="32"/>
      <c r="H65" s="31" t="e">
        <f t="shared" si="6"/>
        <v>#REF!</v>
      </c>
      <c r="I65" s="31" t="e">
        <f t="shared" si="7"/>
        <v>#REF!</v>
      </c>
      <c r="J65" s="31" t="e">
        <f t="shared" si="0"/>
        <v>#REF!</v>
      </c>
      <c r="K65" s="1"/>
      <c r="L65" s="1"/>
      <c r="M65" s="31" t="e">
        <f t="shared" si="13"/>
        <v>#REF!</v>
      </c>
      <c r="N65" s="31" t="e">
        <f t="shared" si="1"/>
        <v>#REF!</v>
      </c>
      <c r="O65" s="31" t="e">
        <f t="shared" si="2"/>
        <v>#REF!</v>
      </c>
      <c r="P65" s="1"/>
      <c r="Q65" s="32"/>
      <c r="R65" s="31" t="e">
        <f t="shared" si="9"/>
        <v>#REF!</v>
      </c>
      <c r="S65" s="31" t="e">
        <f t="shared" si="10"/>
        <v>#REF!</v>
      </c>
      <c r="T65" s="31" t="e">
        <f t="shared" si="3"/>
        <v>#REF!</v>
      </c>
    </row>
    <row r="66" spans="1:20" s="4" customFormat="1" ht="12.75">
      <c r="A66" s="30">
        <v>56</v>
      </c>
      <c r="B66" s="30"/>
      <c r="C66" s="31" t="e">
        <f t="shared" si="12"/>
        <v>#REF!</v>
      </c>
      <c r="D66" s="31" t="e">
        <f t="shared" si="5"/>
        <v>#REF!</v>
      </c>
      <c r="E66" s="31" t="e">
        <f t="shared" si="11"/>
        <v>#REF!</v>
      </c>
      <c r="G66" s="32"/>
      <c r="H66" s="31" t="e">
        <f t="shared" si="6"/>
        <v>#REF!</v>
      </c>
      <c r="I66" s="31" t="e">
        <f t="shared" si="7"/>
        <v>#REF!</v>
      </c>
      <c r="J66" s="31" t="e">
        <f t="shared" si="0"/>
        <v>#REF!</v>
      </c>
      <c r="K66" s="1"/>
      <c r="L66" s="1"/>
      <c r="M66" s="31" t="e">
        <f t="shared" si="13"/>
        <v>#REF!</v>
      </c>
      <c r="N66" s="31" t="e">
        <f t="shared" si="1"/>
        <v>#REF!</v>
      </c>
      <c r="O66" s="31" t="e">
        <f t="shared" si="2"/>
        <v>#REF!</v>
      </c>
      <c r="P66" s="1"/>
      <c r="Q66" s="32"/>
      <c r="R66" s="31" t="e">
        <f t="shared" si="9"/>
        <v>#REF!</v>
      </c>
      <c r="S66" s="31" t="e">
        <f t="shared" si="10"/>
        <v>#REF!</v>
      </c>
      <c r="T66" s="31" t="e">
        <f t="shared" si="3"/>
        <v>#REF!</v>
      </c>
    </row>
    <row r="67" spans="1:20" s="4" customFormat="1" ht="12.75">
      <c r="A67" s="30">
        <v>57</v>
      </c>
      <c r="B67" s="30"/>
      <c r="C67" s="31" t="e">
        <f t="shared" si="12"/>
        <v>#REF!</v>
      </c>
      <c r="D67" s="31" t="e">
        <f t="shared" si="5"/>
        <v>#REF!</v>
      </c>
      <c r="E67" s="31" t="e">
        <f t="shared" si="11"/>
        <v>#REF!</v>
      </c>
      <c r="G67" s="32"/>
      <c r="H67" s="31" t="e">
        <f t="shared" si="6"/>
        <v>#REF!</v>
      </c>
      <c r="I67" s="31" t="e">
        <f t="shared" si="7"/>
        <v>#REF!</v>
      </c>
      <c r="J67" s="31" t="e">
        <f t="shared" si="0"/>
        <v>#REF!</v>
      </c>
      <c r="K67" s="1"/>
      <c r="L67" s="1"/>
      <c r="M67" s="31" t="e">
        <f t="shared" si="13"/>
        <v>#REF!</v>
      </c>
      <c r="N67" s="31" t="e">
        <f t="shared" si="1"/>
        <v>#REF!</v>
      </c>
      <c r="O67" s="31" t="e">
        <f t="shared" si="2"/>
        <v>#REF!</v>
      </c>
      <c r="P67" s="1"/>
      <c r="Q67" s="32"/>
      <c r="R67" s="31" t="e">
        <f t="shared" si="9"/>
        <v>#REF!</v>
      </c>
      <c r="S67" s="31" t="e">
        <f t="shared" si="10"/>
        <v>#REF!</v>
      </c>
      <c r="T67" s="31" t="e">
        <f t="shared" si="3"/>
        <v>#REF!</v>
      </c>
    </row>
    <row r="68" spans="1:20" s="4" customFormat="1" ht="12.75">
      <c r="A68" s="30">
        <v>58</v>
      </c>
      <c r="B68" s="30"/>
      <c r="C68" s="31" t="e">
        <f t="shared" si="12"/>
        <v>#REF!</v>
      </c>
      <c r="D68" s="31" t="e">
        <f t="shared" si="5"/>
        <v>#REF!</v>
      </c>
      <c r="E68" s="31" t="e">
        <f t="shared" si="11"/>
        <v>#REF!</v>
      </c>
      <c r="G68" s="32"/>
      <c r="H68" s="31" t="e">
        <f t="shared" si="6"/>
        <v>#REF!</v>
      </c>
      <c r="I68" s="31" t="e">
        <f t="shared" si="7"/>
        <v>#REF!</v>
      </c>
      <c r="J68" s="31" t="e">
        <f t="shared" si="0"/>
        <v>#REF!</v>
      </c>
      <c r="K68" s="1"/>
      <c r="L68" s="1"/>
      <c r="M68" s="31" t="e">
        <f t="shared" si="13"/>
        <v>#REF!</v>
      </c>
      <c r="N68" s="31" t="e">
        <f t="shared" si="1"/>
        <v>#REF!</v>
      </c>
      <c r="O68" s="31" t="e">
        <f t="shared" si="2"/>
        <v>#REF!</v>
      </c>
      <c r="P68" s="1"/>
      <c r="Q68" s="32"/>
      <c r="R68" s="31" t="e">
        <f t="shared" si="9"/>
        <v>#REF!</v>
      </c>
      <c r="S68" s="31" t="e">
        <f t="shared" si="10"/>
        <v>#REF!</v>
      </c>
      <c r="T68" s="31" t="e">
        <f t="shared" si="3"/>
        <v>#REF!</v>
      </c>
    </row>
    <row r="69" spans="1:20" s="4" customFormat="1" ht="12.75">
      <c r="A69" s="30">
        <v>59</v>
      </c>
      <c r="B69" s="30"/>
      <c r="C69" s="31" t="e">
        <f t="shared" si="12"/>
        <v>#REF!</v>
      </c>
      <c r="D69" s="31" t="e">
        <f t="shared" si="5"/>
        <v>#REF!</v>
      </c>
      <c r="E69" s="31" t="e">
        <f t="shared" si="11"/>
        <v>#REF!</v>
      </c>
      <c r="G69" s="32"/>
      <c r="H69" s="31" t="e">
        <f t="shared" si="6"/>
        <v>#REF!</v>
      </c>
      <c r="I69" s="31" t="e">
        <f t="shared" si="7"/>
        <v>#REF!</v>
      </c>
      <c r="J69" s="31" t="e">
        <f t="shared" si="0"/>
        <v>#REF!</v>
      </c>
      <c r="K69" s="1"/>
      <c r="L69" s="1"/>
      <c r="M69" s="31" t="e">
        <f t="shared" si="13"/>
        <v>#REF!</v>
      </c>
      <c r="N69" s="31" t="e">
        <f t="shared" si="1"/>
        <v>#REF!</v>
      </c>
      <c r="O69" s="31" t="e">
        <f t="shared" si="2"/>
        <v>#REF!</v>
      </c>
      <c r="P69" s="1"/>
      <c r="Q69" s="32"/>
      <c r="R69" s="31" t="e">
        <f t="shared" si="9"/>
        <v>#REF!</v>
      </c>
      <c r="S69" s="31" t="e">
        <f t="shared" si="10"/>
        <v>#REF!</v>
      </c>
      <c r="T69" s="31" t="e">
        <f t="shared" si="3"/>
        <v>#REF!</v>
      </c>
    </row>
    <row r="70" spans="1:20" s="4" customFormat="1" ht="12.75">
      <c r="A70" s="30">
        <v>60</v>
      </c>
      <c r="B70" s="30"/>
      <c r="C70" s="31" t="e">
        <f t="shared" si="12"/>
        <v>#REF!</v>
      </c>
      <c r="D70" s="31" t="e">
        <f t="shared" si="5"/>
        <v>#REF!</v>
      </c>
      <c r="E70" s="31" t="e">
        <f t="shared" si="11"/>
        <v>#REF!</v>
      </c>
      <c r="G70" s="32"/>
      <c r="H70" s="31" t="e">
        <f t="shared" si="6"/>
        <v>#REF!</v>
      </c>
      <c r="I70" s="31" t="e">
        <f t="shared" si="7"/>
        <v>#REF!</v>
      </c>
      <c r="J70" s="31" t="e">
        <f t="shared" si="0"/>
        <v>#REF!</v>
      </c>
      <c r="K70" s="1"/>
      <c r="L70" s="1"/>
      <c r="M70" s="31" t="e">
        <f t="shared" si="13"/>
        <v>#REF!</v>
      </c>
      <c r="N70" s="31" t="e">
        <f t="shared" si="1"/>
        <v>#REF!</v>
      </c>
      <c r="O70" s="31" t="e">
        <f t="shared" si="2"/>
        <v>#REF!</v>
      </c>
      <c r="P70" s="1"/>
      <c r="Q70" s="32"/>
      <c r="R70" s="31" t="e">
        <f t="shared" si="9"/>
        <v>#REF!</v>
      </c>
      <c r="S70" s="31" t="e">
        <f t="shared" si="10"/>
        <v>#REF!</v>
      </c>
      <c r="T70" s="31" t="e">
        <f t="shared" si="3"/>
        <v>#REF!</v>
      </c>
    </row>
    <row r="71" spans="1:20" s="4" customFormat="1" ht="12.75">
      <c r="A71" s="30">
        <v>61</v>
      </c>
      <c r="B71" s="30"/>
      <c r="C71" s="31" t="e">
        <f t="shared" si="12"/>
        <v>#REF!</v>
      </c>
      <c r="D71" s="31" t="e">
        <f t="shared" si="5"/>
        <v>#REF!</v>
      </c>
      <c r="E71" s="31" t="e">
        <f t="shared" si="11"/>
        <v>#REF!</v>
      </c>
      <c r="G71" s="32"/>
      <c r="H71" s="31" t="e">
        <f t="shared" si="6"/>
        <v>#REF!</v>
      </c>
      <c r="I71" s="31" t="e">
        <f t="shared" si="7"/>
        <v>#REF!</v>
      </c>
      <c r="J71" s="31" t="e">
        <f t="shared" si="0"/>
        <v>#REF!</v>
      </c>
      <c r="K71" s="1"/>
      <c r="L71" s="1"/>
      <c r="M71" s="31" t="e">
        <f t="shared" si="13"/>
        <v>#REF!</v>
      </c>
      <c r="N71" s="31" t="e">
        <f t="shared" si="1"/>
        <v>#REF!</v>
      </c>
      <c r="O71" s="31" t="e">
        <f t="shared" si="2"/>
        <v>#REF!</v>
      </c>
      <c r="P71" s="1"/>
      <c r="Q71" s="32"/>
      <c r="R71" s="31" t="e">
        <f t="shared" si="9"/>
        <v>#REF!</v>
      </c>
      <c r="S71" s="31" t="e">
        <f t="shared" si="10"/>
        <v>#REF!</v>
      </c>
      <c r="T71" s="31" t="e">
        <f t="shared" si="3"/>
        <v>#REF!</v>
      </c>
    </row>
    <row r="72" spans="1:20" s="4" customFormat="1" ht="12.75">
      <c r="A72" s="30">
        <v>62</v>
      </c>
      <c r="B72" s="30"/>
      <c r="C72" s="31" t="e">
        <f t="shared" si="12"/>
        <v>#REF!</v>
      </c>
      <c r="D72" s="31" t="e">
        <f t="shared" si="5"/>
        <v>#REF!</v>
      </c>
      <c r="E72" s="31" t="e">
        <f t="shared" si="11"/>
        <v>#REF!</v>
      </c>
      <c r="G72" s="32"/>
      <c r="H72" s="31" t="e">
        <f t="shared" si="6"/>
        <v>#REF!</v>
      </c>
      <c r="I72" s="31" t="e">
        <f t="shared" si="7"/>
        <v>#REF!</v>
      </c>
      <c r="J72" s="31" t="e">
        <f t="shared" si="0"/>
        <v>#REF!</v>
      </c>
      <c r="K72" s="1"/>
      <c r="L72" s="1"/>
      <c r="M72" s="31" t="e">
        <f t="shared" si="13"/>
        <v>#REF!</v>
      </c>
      <c r="N72" s="31" t="e">
        <f t="shared" si="1"/>
        <v>#REF!</v>
      </c>
      <c r="O72" s="31" t="e">
        <f t="shared" si="2"/>
        <v>#REF!</v>
      </c>
      <c r="P72" s="1"/>
      <c r="Q72" s="32"/>
      <c r="R72" s="31" t="e">
        <f t="shared" si="9"/>
        <v>#REF!</v>
      </c>
      <c r="S72" s="31" t="e">
        <f t="shared" si="10"/>
        <v>#REF!</v>
      </c>
      <c r="T72" s="31" t="e">
        <f t="shared" si="3"/>
        <v>#REF!</v>
      </c>
    </row>
    <row r="73" spans="1:20" s="4" customFormat="1" ht="12.75">
      <c r="A73" s="30">
        <v>63</v>
      </c>
      <c r="B73" s="30"/>
      <c r="C73" s="31" t="e">
        <f t="shared" si="12"/>
        <v>#REF!</v>
      </c>
      <c r="D73" s="31" t="e">
        <f t="shared" si="5"/>
        <v>#REF!</v>
      </c>
      <c r="E73" s="31" t="e">
        <f t="shared" si="11"/>
        <v>#REF!</v>
      </c>
      <c r="G73" s="32"/>
      <c r="H73" s="31" t="e">
        <f t="shared" si="6"/>
        <v>#REF!</v>
      </c>
      <c r="I73" s="31" t="e">
        <f t="shared" si="7"/>
        <v>#REF!</v>
      </c>
      <c r="J73" s="31" t="e">
        <f t="shared" si="0"/>
        <v>#REF!</v>
      </c>
      <c r="K73" s="1"/>
      <c r="L73" s="1"/>
      <c r="M73" s="31" t="e">
        <f t="shared" si="13"/>
        <v>#REF!</v>
      </c>
      <c r="N73" s="31" t="e">
        <f t="shared" si="1"/>
        <v>#REF!</v>
      </c>
      <c r="O73" s="31" t="e">
        <f t="shared" si="2"/>
        <v>#REF!</v>
      </c>
      <c r="P73" s="1"/>
      <c r="Q73" s="32"/>
      <c r="R73" s="31" t="e">
        <f t="shared" si="9"/>
        <v>#REF!</v>
      </c>
      <c r="S73" s="31" t="e">
        <f t="shared" si="10"/>
        <v>#REF!</v>
      </c>
      <c r="T73" s="31" t="e">
        <f t="shared" si="3"/>
        <v>#REF!</v>
      </c>
    </row>
    <row r="74" spans="1:20" s="4" customFormat="1" ht="12.75">
      <c r="A74" s="30">
        <v>64</v>
      </c>
      <c r="B74" s="30"/>
      <c r="C74" s="31" t="e">
        <f t="shared" si="12"/>
        <v>#REF!</v>
      </c>
      <c r="D74" s="31" t="e">
        <f t="shared" si="5"/>
        <v>#REF!</v>
      </c>
      <c r="E74" s="31" t="e">
        <f t="shared" si="11"/>
        <v>#REF!</v>
      </c>
      <c r="G74" s="32"/>
      <c r="H74" s="31" t="e">
        <f t="shared" si="6"/>
        <v>#REF!</v>
      </c>
      <c r="I74" s="31" t="e">
        <f t="shared" si="7"/>
        <v>#REF!</v>
      </c>
      <c r="J74" s="31" t="e">
        <f t="shared" si="0"/>
        <v>#REF!</v>
      </c>
      <c r="K74" s="1"/>
      <c r="L74" s="1"/>
      <c r="M74" s="31" t="e">
        <f t="shared" si="13"/>
        <v>#REF!</v>
      </c>
      <c r="N74" s="31" t="e">
        <f t="shared" si="1"/>
        <v>#REF!</v>
      </c>
      <c r="O74" s="31" t="e">
        <f t="shared" si="2"/>
        <v>#REF!</v>
      </c>
      <c r="P74" s="1"/>
      <c r="Q74" s="32"/>
      <c r="R74" s="31" t="e">
        <f t="shared" si="9"/>
        <v>#REF!</v>
      </c>
      <c r="S74" s="31" t="e">
        <f t="shared" si="10"/>
        <v>#REF!</v>
      </c>
      <c r="T74" s="31" t="e">
        <f t="shared" si="3"/>
        <v>#REF!</v>
      </c>
    </row>
    <row r="75" spans="1:20" s="4" customFormat="1" ht="12.75">
      <c r="A75" s="30">
        <v>65</v>
      </c>
      <c r="B75" s="30"/>
      <c r="C75" s="31" t="e">
        <f aca="true" t="shared" si="14" ref="C75:C138">IF(A75&gt;$C$3,0,IF(A75&lt;=$C$5,0,$C$2/($C$3-$C$5)))</f>
        <v>#REF!</v>
      </c>
      <c r="D75" s="31" t="e">
        <f t="shared" si="5"/>
        <v>#REF!</v>
      </c>
      <c r="E75" s="31" t="e">
        <f t="shared" si="11"/>
        <v>#REF!</v>
      </c>
      <c r="G75" s="32"/>
      <c r="H75" s="31" t="e">
        <f t="shared" si="6"/>
        <v>#REF!</v>
      </c>
      <c r="I75" s="31" t="e">
        <f t="shared" si="7"/>
        <v>#REF!</v>
      </c>
      <c r="J75" s="31" t="e">
        <f aca="true" t="shared" si="15" ref="J75:J138">IF(A75&gt;$H$3,0,J74-H75)</f>
        <v>#REF!</v>
      </c>
      <c r="K75" s="1"/>
      <c r="L75" s="1"/>
      <c r="M75" s="31" t="e">
        <f t="shared" si="13"/>
        <v>#REF!</v>
      </c>
      <c r="N75" s="31" t="e">
        <f aca="true" t="shared" si="16" ref="N75:N138">IF(A75&gt;$M$3,0,O74*$M$4)</f>
        <v>#REF!</v>
      </c>
      <c r="O75" s="31" t="e">
        <f aca="true" t="shared" si="17" ref="O75:O138">IF(A75&gt;$M$3,0,O74-M75)</f>
        <v>#REF!</v>
      </c>
      <c r="P75" s="1"/>
      <c r="Q75" s="32"/>
      <c r="R75" s="31" t="e">
        <f t="shared" si="9"/>
        <v>#REF!</v>
      </c>
      <c r="S75" s="31" t="e">
        <f t="shared" si="10"/>
        <v>#REF!</v>
      </c>
      <c r="T75" s="31" t="e">
        <f aca="true" t="shared" si="18" ref="T75:T138">IF(A75&gt;$R$3,0,T74-R75)</f>
        <v>#REF!</v>
      </c>
    </row>
    <row r="76" spans="1:20" s="4" customFormat="1" ht="12.75">
      <c r="A76" s="30">
        <v>66</v>
      </c>
      <c r="B76" s="30"/>
      <c r="C76" s="31" t="e">
        <f t="shared" si="14"/>
        <v>#REF!</v>
      </c>
      <c r="D76" s="31" t="e">
        <f aca="true" t="shared" si="19" ref="D76:D139">IF(A76&gt;$C$3,0,E75*$C$4)</f>
        <v>#REF!</v>
      </c>
      <c r="E76" s="31" t="e">
        <f t="shared" si="11"/>
        <v>#REF!</v>
      </c>
      <c r="G76" s="32"/>
      <c r="H76" s="31" t="e">
        <f aca="true" t="shared" si="20" ref="H76:H139">IF(A76&lt;=$H$5,0,PPMT($H$4,A76-$H$5,$H$3-$H$5,-$H$2))</f>
        <v>#REF!</v>
      </c>
      <c r="I76" s="31" t="e">
        <f aca="true" t="shared" si="21" ref="I76:I139">IF(A76&lt;=$H$5,$H$2*$H$4,IPMT($H$4,A76-$H$5,$H$3-$H$5,-$H$2))</f>
        <v>#REF!</v>
      </c>
      <c r="J76" s="31" t="e">
        <f t="shared" si="15"/>
        <v>#REF!</v>
      </c>
      <c r="K76" s="1"/>
      <c r="L76" s="1"/>
      <c r="M76" s="31" t="e">
        <f aca="true" t="shared" si="22" ref="M76:M139">IF(A76&gt;$M$3,0,IF(A76&lt;=$M$5,0,$M$2/($M$3-$M$5)))</f>
        <v>#REF!</v>
      </c>
      <c r="N76" s="31" t="e">
        <f t="shared" si="16"/>
        <v>#REF!</v>
      </c>
      <c r="O76" s="31" t="e">
        <f t="shared" si="17"/>
        <v>#REF!</v>
      </c>
      <c r="P76" s="1"/>
      <c r="Q76" s="32"/>
      <c r="R76" s="31" t="e">
        <f aca="true" t="shared" si="23" ref="R76:R139">IF(A76&lt;=$R$5,0,PPMT($R$4,A76-$R$5,$R$3-$R$5,-$R$2))</f>
        <v>#REF!</v>
      </c>
      <c r="S76" s="31" t="e">
        <f aca="true" t="shared" si="24" ref="S76:S139">IF(A76&lt;=$R$5,$R$2*$R$4,IPMT($R$4,A76-$R$5,$R$3-$R$5,-$R$2))</f>
        <v>#REF!</v>
      </c>
      <c r="T76" s="31" t="e">
        <f t="shared" si="18"/>
        <v>#REF!</v>
      </c>
    </row>
    <row r="77" spans="1:20" s="4" customFormat="1" ht="12.75">
      <c r="A77" s="30">
        <v>67</v>
      </c>
      <c r="B77" s="30"/>
      <c r="C77" s="31" t="e">
        <f t="shared" si="14"/>
        <v>#REF!</v>
      </c>
      <c r="D77" s="31" t="e">
        <f t="shared" si="19"/>
        <v>#REF!</v>
      </c>
      <c r="E77" s="31" t="e">
        <f aca="true" t="shared" si="25" ref="E77:E140">IF(A77&gt;$C$3,0,E76-C77)</f>
        <v>#REF!</v>
      </c>
      <c r="G77" s="32"/>
      <c r="H77" s="31" t="e">
        <f t="shared" si="20"/>
        <v>#REF!</v>
      </c>
      <c r="I77" s="31" t="e">
        <f t="shared" si="21"/>
        <v>#REF!</v>
      </c>
      <c r="J77" s="31" t="e">
        <f t="shared" si="15"/>
        <v>#REF!</v>
      </c>
      <c r="K77" s="1"/>
      <c r="L77" s="1"/>
      <c r="M77" s="31" t="e">
        <f t="shared" si="22"/>
        <v>#REF!</v>
      </c>
      <c r="N77" s="31" t="e">
        <f t="shared" si="16"/>
        <v>#REF!</v>
      </c>
      <c r="O77" s="31" t="e">
        <f t="shared" si="17"/>
        <v>#REF!</v>
      </c>
      <c r="P77" s="1"/>
      <c r="Q77" s="32"/>
      <c r="R77" s="31" t="e">
        <f t="shared" si="23"/>
        <v>#REF!</v>
      </c>
      <c r="S77" s="31" t="e">
        <f t="shared" si="24"/>
        <v>#REF!</v>
      </c>
      <c r="T77" s="31" t="e">
        <f t="shared" si="18"/>
        <v>#REF!</v>
      </c>
    </row>
    <row r="78" spans="1:20" s="4" customFormat="1" ht="12.75">
      <c r="A78" s="30">
        <v>68</v>
      </c>
      <c r="B78" s="30"/>
      <c r="C78" s="31" t="e">
        <f t="shared" si="14"/>
        <v>#REF!</v>
      </c>
      <c r="D78" s="31" t="e">
        <f t="shared" si="19"/>
        <v>#REF!</v>
      </c>
      <c r="E78" s="31" t="e">
        <f t="shared" si="25"/>
        <v>#REF!</v>
      </c>
      <c r="G78" s="32"/>
      <c r="H78" s="31" t="e">
        <f t="shared" si="20"/>
        <v>#REF!</v>
      </c>
      <c r="I78" s="31" t="e">
        <f t="shared" si="21"/>
        <v>#REF!</v>
      </c>
      <c r="J78" s="31" t="e">
        <f t="shared" si="15"/>
        <v>#REF!</v>
      </c>
      <c r="K78" s="1"/>
      <c r="L78" s="1"/>
      <c r="M78" s="31" t="e">
        <f t="shared" si="22"/>
        <v>#REF!</v>
      </c>
      <c r="N78" s="31" t="e">
        <f t="shared" si="16"/>
        <v>#REF!</v>
      </c>
      <c r="O78" s="31" t="e">
        <f t="shared" si="17"/>
        <v>#REF!</v>
      </c>
      <c r="P78" s="1"/>
      <c r="Q78" s="32"/>
      <c r="R78" s="31" t="e">
        <f t="shared" si="23"/>
        <v>#REF!</v>
      </c>
      <c r="S78" s="31" t="e">
        <f t="shared" si="24"/>
        <v>#REF!</v>
      </c>
      <c r="T78" s="31" t="e">
        <f t="shared" si="18"/>
        <v>#REF!</v>
      </c>
    </row>
    <row r="79" spans="1:20" s="4" customFormat="1" ht="12.75">
      <c r="A79" s="30">
        <v>69</v>
      </c>
      <c r="B79" s="30"/>
      <c r="C79" s="31" t="e">
        <f t="shared" si="14"/>
        <v>#REF!</v>
      </c>
      <c r="D79" s="31" t="e">
        <f t="shared" si="19"/>
        <v>#REF!</v>
      </c>
      <c r="E79" s="31" t="e">
        <f t="shared" si="25"/>
        <v>#REF!</v>
      </c>
      <c r="G79" s="32"/>
      <c r="H79" s="31" t="e">
        <f t="shared" si="20"/>
        <v>#REF!</v>
      </c>
      <c r="I79" s="31" t="e">
        <f t="shared" si="21"/>
        <v>#REF!</v>
      </c>
      <c r="J79" s="31" t="e">
        <f t="shared" si="15"/>
        <v>#REF!</v>
      </c>
      <c r="K79" s="1"/>
      <c r="L79" s="1"/>
      <c r="M79" s="31" t="e">
        <f t="shared" si="22"/>
        <v>#REF!</v>
      </c>
      <c r="N79" s="31" t="e">
        <f t="shared" si="16"/>
        <v>#REF!</v>
      </c>
      <c r="O79" s="31" t="e">
        <f t="shared" si="17"/>
        <v>#REF!</v>
      </c>
      <c r="P79" s="1"/>
      <c r="Q79" s="32"/>
      <c r="R79" s="31" t="e">
        <f t="shared" si="23"/>
        <v>#REF!</v>
      </c>
      <c r="S79" s="31" t="e">
        <f t="shared" si="24"/>
        <v>#REF!</v>
      </c>
      <c r="T79" s="31" t="e">
        <f t="shared" si="18"/>
        <v>#REF!</v>
      </c>
    </row>
    <row r="80" spans="1:20" s="4" customFormat="1" ht="12.75">
      <c r="A80" s="30">
        <v>70</v>
      </c>
      <c r="B80" s="30"/>
      <c r="C80" s="31" t="e">
        <f t="shared" si="14"/>
        <v>#REF!</v>
      </c>
      <c r="D80" s="31" t="e">
        <f t="shared" si="19"/>
        <v>#REF!</v>
      </c>
      <c r="E80" s="31" t="e">
        <f t="shared" si="25"/>
        <v>#REF!</v>
      </c>
      <c r="G80" s="32"/>
      <c r="H80" s="31" t="e">
        <f t="shared" si="20"/>
        <v>#REF!</v>
      </c>
      <c r="I80" s="31" t="e">
        <f t="shared" si="21"/>
        <v>#REF!</v>
      </c>
      <c r="J80" s="31" t="e">
        <f t="shared" si="15"/>
        <v>#REF!</v>
      </c>
      <c r="K80" s="1"/>
      <c r="L80" s="1"/>
      <c r="M80" s="31" t="e">
        <f t="shared" si="22"/>
        <v>#REF!</v>
      </c>
      <c r="N80" s="31" t="e">
        <f t="shared" si="16"/>
        <v>#REF!</v>
      </c>
      <c r="O80" s="31" t="e">
        <f t="shared" si="17"/>
        <v>#REF!</v>
      </c>
      <c r="P80" s="1"/>
      <c r="Q80" s="32"/>
      <c r="R80" s="31" t="e">
        <f t="shared" si="23"/>
        <v>#REF!</v>
      </c>
      <c r="S80" s="31" t="e">
        <f t="shared" si="24"/>
        <v>#REF!</v>
      </c>
      <c r="T80" s="31" t="e">
        <f t="shared" si="18"/>
        <v>#REF!</v>
      </c>
    </row>
    <row r="81" spans="1:20" s="4" customFormat="1" ht="12.75">
      <c r="A81" s="30">
        <v>71</v>
      </c>
      <c r="B81" s="30"/>
      <c r="C81" s="31" t="e">
        <f t="shared" si="14"/>
        <v>#REF!</v>
      </c>
      <c r="D81" s="31" t="e">
        <f t="shared" si="19"/>
        <v>#REF!</v>
      </c>
      <c r="E81" s="31" t="e">
        <f t="shared" si="25"/>
        <v>#REF!</v>
      </c>
      <c r="G81" s="32"/>
      <c r="H81" s="31" t="e">
        <f t="shared" si="20"/>
        <v>#REF!</v>
      </c>
      <c r="I81" s="31" t="e">
        <f t="shared" si="21"/>
        <v>#REF!</v>
      </c>
      <c r="J81" s="31" t="e">
        <f t="shared" si="15"/>
        <v>#REF!</v>
      </c>
      <c r="K81" s="1"/>
      <c r="L81" s="1"/>
      <c r="M81" s="31" t="e">
        <f t="shared" si="22"/>
        <v>#REF!</v>
      </c>
      <c r="N81" s="31" t="e">
        <f t="shared" si="16"/>
        <v>#REF!</v>
      </c>
      <c r="O81" s="31" t="e">
        <f t="shared" si="17"/>
        <v>#REF!</v>
      </c>
      <c r="P81" s="1"/>
      <c r="Q81" s="32"/>
      <c r="R81" s="31" t="e">
        <f t="shared" si="23"/>
        <v>#REF!</v>
      </c>
      <c r="S81" s="31" t="e">
        <f t="shared" si="24"/>
        <v>#REF!</v>
      </c>
      <c r="T81" s="31" t="e">
        <f t="shared" si="18"/>
        <v>#REF!</v>
      </c>
    </row>
    <row r="82" spans="1:20" s="4" customFormat="1" ht="12.75">
      <c r="A82" s="30">
        <v>72</v>
      </c>
      <c r="B82" s="30"/>
      <c r="C82" s="31" t="e">
        <f t="shared" si="14"/>
        <v>#REF!</v>
      </c>
      <c r="D82" s="31" t="e">
        <f t="shared" si="19"/>
        <v>#REF!</v>
      </c>
      <c r="E82" s="31" t="e">
        <f t="shared" si="25"/>
        <v>#REF!</v>
      </c>
      <c r="G82" s="32"/>
      <c r="H82" s="31" t="e">
        <f t="shared" si="20"/>
        <v>#REF!</v>
      </c>
      <c r="I82" s="31" t="e">
        <f t="shared" si="21"/>
        <v>#REF!</v>
      </c>
      <c r="J82" s="31" t="e">
        <f t="shared" si="15"/>
        <v>#REF!</v>
      </c>
      <c r="K82" s="1"/>
      <c r="L82" s="1"/>
      <c r="M82" s="31" t="e">
        <f t="shared" si="22"/>
        <v>#REF!</v>
      </c>
      <c r="N82" s="31" t="e">
        <f t="shared" si="16"/>
        <v>#REF!</v>
      </c>
      <c r="O82" s="31" t="e">
        <f t="shared" si="17"/>
        <v>#REF!</v>
      </c>
      <c r="P82" s="1"/>
      <c r="Q82" s="32"/>
      <c r="R82" s="31" t="e">
        <f t="shared" si="23"/>
        <v>#REF!</v>
      </c>
      <c r="S82" s="31" t="e">
        <f t="shared" si="24"/>
        <v>#REF!</v>
      </c>
      <c r="T82" s="31" t="e">
        <f t="shared" si="18"/>
        <v>#REF!</v>
      </c>
    </row>
    <row r="83" spans="1:20" s="4" customFormat="1" ht="12.75">
      <c r="A83" s="30">
        <v>73</v>
      </c>
      <c r="B83" s="30"/>
      <c r="C83" s="31" t="e">
        <f t="shared" si="14"/>
        <v>#REF!</v>
      </c>
      <c r="D83" s="31" t="e">
        <f t="shared" si="19"/>
        <v>#REF!</v>
      </c>
      <c r="E83" s="31" t="e">
        <f t="shared" si="25"/>
        <v>#REF!</v>
      </c>
      <c r="G83" s="32"/>
      <c r="H83" s="31" t="e">
        <f t="shared" si="20"/>
        <v>#REF!</v>
      </c>
      <c r="I83" s="31" t="e">
        <f t="shared" si="21"/>
        <v>#REF!</v>
      </c>
      <c r="J83" s="31" t="e">
        <f t="shared" si="15"/>
        <v>#REF!</v>
      </c>
      <c r="K83" s="1"/>
      <c r="L83" s="1"/>
      <c r="M83" s="31" t="e">
        <f t="shared" si="22"/>
        <v>#REF!</v>
      </c>
      <c r="N83" s="31" t="e">
        <f t="shared" si="16"/>
        <v>#REF!</v>
      </c>
      <c r="O83" s="31" t="e">
        <f t="shared" si="17"/>
        <v>#REF!</v>
      </c>
      <c r="P83" s="1"/>
      <c r="Q83" s="32"/>
      <c r="R83" s="31" t="e">
        <f t="shared" si="23"/>
        <v>#REF!</v>
      </c>
      <c r="S83" s="31" t="e">
        <f t="shared" si="24"/>
        <v>#REF!</v>
      </c>
      <c r="T83" s="31" t="e">
        <f t="shared" si="18"/>
        <v>#REF!</v>
      </c>
    </row>
    <row r="84" spans="1:20" s="4" customFormat="1" ht="12.75">
      <c r="A84" s="30">
        <v>74</v>
      </c>
      <c r="B84" s="30"/>
      <c r="C84" s="31" t="e">
        <f t="shared" si="14"/>
        <v>#REF!</v>
      </c>
      <c r="D84" s="31" t="e">
        <f t="shared" si="19"/>
        <v>#REF!</v>
      </c>
      <c r="E84" s="31" t="e">
        <f t="shared" si="25"/>
        <v>#REF!</v>
      </c>
      <c r="G84" s="32"/>
      <c r="H84" s="31" t="e">
        <f t="shared" si="20"/>
        <v>#REF!</v>
      </c>
      <c r="I84" s="31" t="e">
        <f t="shared" si="21"/>
        <v>#REF!</v>
      </c>
      <c r="J84" s="31" t="e">
        <f t="shared" si="15"/>
        <v>#REF!</v>
      </c>
      <c r="K84" s="1"/>
      <c r="L84" s="1"/>
      <c r="M84" s="31" t="e">
        <f t="shared" si="22"/>
        <v>#REF!</v>
      </c>
      <c r="N84" s="31" t="e">
        <f t="shared" si="16"/>
        <v>#REF!</v>
      </c>
      <c r="O84" s="31" t="e">
        <f t="shared" si="17"/>
        <v>#REF!</v>
      </c>
      <c r="P84" s="1"/>
      <c r="Q84" s="32"/>
      <c r="R84" s="31" t="e">
        <f t="shared" si="23"/>
        <v>#REF!</v>
      </c>
      <c r="S84" s="31" t="e">
        <f t="shared" si="24"/>
        <v>#REF!</v>
      </c>
      <c r="T84" s="31" t="e">
        <f t="shared" si="18"/>
        <v>#REF!</v>
      </c>
    </row>
    <row r="85" spans="1:20" s="4" customFormat="1" ht="12.75">
      <c r="A85" s="30">
        <v>75</v>
      </c>
      <c r="B85" s="30"/>
      <c r="C85" s="31" t="e">
        <f t="shared" si="14"/>
        <v>#REF!</v>
      </c>
      <c r="D85" s="31" t="e">
        <f t="shared" si="19"/>
        <v>#REF!</v>
      </c>
      <c r="E85" s="31" t="e">
        <f t="shared" si="25"/>
        <v>#REF!</v>
      </c>
      <c r="G85" s="32"/>
      <c r="H85" s="31" t="e">
        <f t="shared" si="20"/>
        <v>#REF!</v>
      </c>
      <c r="I85" s="31" t="e">
        <f t="shared" si="21"/>
        <v>#REF!</v>
      </c>
      <c r="J85" s="31" t="e">
        <f t="shared" si="15"/>
        <v>#REF!</v>
      </c>
      <c r="K85" s="1"/>
      <c r="L85" s="1"/>
      <c r="M85" s="31" t="e">
        <f t="shared" si="22"/>
        <v>#REF!</v>
      </c>
      <c r="N85" s="31" t="e">
        <f t="shared" si="16"/>
        <v>#REF!</v>
      </c>
      <c r="O85" s="31" t="e">
        <f t="shared" si="17"/>
        <v>#REF!</v>
      </c>
      <c r="P85" s="1"/>
      <c r="Q85" s="32"/>
      <c r="R85" s="31" t="e">
        <f t="shared" si="23"/>
        <v>#REF!</v>
      </c>
      <c r="S85" s="31" t="e">
        <f t="shared" si="24"/>
        <v>#REF!</v>
      </c>
      <c r="T85" s="31" t="e">
        <f t="shared" si="18"/>
        <v>#REF!</v>
      </c>
    </row>
    <row r="86" spans="1:20" s="4" customFormat="1" ht="12.75">
      <c r="A86" s="30">
        <v>76</v>
      </c>
      <c r="B86" s="30"/>
      <c r="C86" s="31" t="e">
        <f t="shared" si="14"/>
        <v>#REF!</v>
      </c>
      <c r="D86" s="31" t="e">
        <f t="shared" si="19"/>
        <v>#REF!</v>
      </c>
      <c r="E86" s="31" t="e">
        <f t="shared" si="25"/>
        <v>#REF!</v>
      </c>
      <c r="G86" s="32"/>
      <c r="H86" s="31" t="e">
        <f t="shared" si="20"/>
        <v>#REF!</v>
      </c>
      <c r="I86" s="31" t="e">
        <f t="shared" si="21"/>
        <v>#REF!</v>
      </c>
      <c r="J86" s="31" t="e">
        <f t="shared" si="15"/>
        <v>#REF!</v>
      </c>
      <c r="K86" s="1"/>
      <c r="L86" s="1"/>
      <c r="M86" s="31" t="e">
        <f t="shared" si="22"/>
        <v>#REF!</v>
      </c>
      <c r="N86" s="31" t="e">
        <f t="shared" si="16"/>
        <v>#REF!</v>
      </c>
      <c r="O86" s="31" t="e">
        <f t="shared" si="17"/>
        <v>#REF!</v>
      </c>
      <c r="P86" s="1"/>
      <c r="Q86" s="32"/>
      <c r="R86" s="31" t="e">
        <f t="shared" si="23"/>
        <v>#REF!</v>
      </c>
      <c r="S86" s="31" t="e">
        <f t="shared" si="24"/>
        <v>#REF!</v>
      </c>
      <c r="T86" s="31" t="e">
        <f t="shared" si="18"/>
        <v>#REF!</v>
      </c>
    </row>
    <row r="87" spans="1:20" s="4" customFormat="1" ht="12.75">
      <c r="A87" s="30">
        <v>77</v>
      </c>
      <c r="B87" s="30"/>
      <c r="C87" s="31" t="e">
        <f t="shared" si="14"/>
        <v>#REF!</v>
      </c>
      <c r="D87" s="31" t="e">
        <f t="shared" si="19"/>
        <v>#REF!</v>
      </c>
      <c r="E87" s="31" t="e">
        <f t="shared" si="25"/>
        <v>#REF!</v>
      </c>
      <c r="G87" s="32"/>
      <c r="H87" s="31" t="e">
        <f t="shared" si="20"/>
        <v>#REF!</v>
      </c>
      <c r="I87" s="31" t="e">
        <f t="shared" si="21"/>
        <v>#REF!</v>
      </c>
      <c r="J87" s="31" t="e">
        <f t="shared" si="15"/>
        <v>#REF!</v>
      </c>
      <c r="K87" s="1"/>
      <c r="L87" s="1"/>
      <c r="M87" s="31" t="e">
        <f t="shared" si="22"/>
        <v>#REF!</v>
      </c>
      <c r="N87" s="31" t="e">
        <f t="shared" si="16"/>
        <v>#REF!</v>
      </c>
      <c r="O87" s="31" t="e">
        <f t="shared" si="17"/>
        <v>#REF!</v>
      </c>
      <c r="P87" s="1"/>
      <c r="Q87" s="32"/>
      <c r="R87" s="31" t="e">
        <f t="shared" si="23"/>
        <v>#REF!</v>
      </c>
      <c r="S87" s="31" t="e">
        <f t="shared" si="24"/>
        <v>#REF!</v>
      </c>
      <c r="T87" s="31" t="e">
        <f t="shared" si="18"/>
        <v>#REF!</v>
      </c>
    </row>
    <row r="88" spans="1:20" s="4" customFormat="1" ht="12.75">
      <c r="A88" s="30">
        <v>78</v>
      </c>
      <c r="B88" s="30"/>
      <c r="C88" s="31" t="e">
        <f t="shared" si="14"/>
        <v>#REF!</v>
      </c>
      <c r="D88" s="31" t="e">
        <f t="shared" si="19"/>
        <v>#REF!</v>
      </c>
      <c r="E88" s="31" t="e">
        <f t="shared" si="25"/>
        <v>#REF!</v>
      </c>
      <c r="G88" s="32"/>
      <c r="H88" s="31" t="e">
        <f t="shared" si="20"/>
        <v>#REF!</v>
      </c>
      <c r="I88" s="31" t="e">
        <f t="shared" si="21"/>
        <v>#REF!</v>
      </c>
      <c r="J88" s="31" t="e">
        <f t="shared" si="15"/>
        <v>#REF!</v>
      </c>
      <c r="K88" s="1"/>
      <c r="L88" s="1"/>
      <c r="M88" s="31" t="e">
        <f t="shared" si="22"/>
        <v>#REF!</v>
      </c>
      <c r="N88" s="31" t="e">
        <f t="shared" si="16"/>
        <v>#REF!</v>
      </c>
      <c r="O88" s="31" t="e">
        <f t="shared" si="17"/>
        <v>#REF!</v>
      </c>
      <c r="P88" s="1"/>
      <c r="Q88" s="32"/>
      <c r="R88" s="31" t="e">
        <f t="shared" si="23"/>
        <v>#REF!</v>
      </c>
      <c r="S88" s="31" t="e">
        <f t="shared" si="24"/>
        <v>#REF!</v>
      </c>
      <c r="T88" s="31" t="e">
        <f t="shared" si="18"/>
        <v>#REF!</v>
      </c>
    </row>
    <row r="89" spans="1:20" s="4" customFormat="1" ht="12.75">
      <c r="A89" s="30">
        <v>79</v>
      </c>
      <c r="B89" s="30"/>
      <c r="C89" s="31" t="e">
        <f t="shared" si="14"/>
        <v>#REF!</v>
      </c>
      <c r="D89" s="31" t="e">
        <f t="shared" si="19"/>
        <v>#REF!</v>
      </c>
      <c r="E89" s="31" t="e">
        <f t="shared" si="25"/>
        <v>#REF!</v>
      </c>
      <c r="G89" s="32"/>
      <c r="H89" s="31" t="e">
        <f t="shared" si="20"/>
        <v>#REF!</v>
      </c>
      <c r="I89" s="31" t="e">
        <f t="shared" si="21"/>
        <v>#REF!</v>
      </c>
      <c r="J89" s="31" t="e">
        <f t="shared" si="15"/>
        <v>#REF!</v>
      </c>
      <c r="K89" s="1"/>
      <c r="L89" s="1"/>
      <c r="M89" s="31" t="e">
        <f t="shared" si="22"/>
        <v>#REF!</v>
      </c>
      <c r="N89" s="31" t="e">
        <f t="shared" si="16"/>
        <v>#REF!</v>
      </c>
      <c r="O89" s="31" t="e">
        <f t="shared" si="17"/>
        <v>#REF!</v>
      </c>
      <c r="P89" s="1"/>
      <c r="Q89" s="32"/>
      <c r="R89" s="31" t="e">
        <f t="shared" si="23"/>
        <v>#REF!</v>
      </c>
      <c r="S89" s="31" t="e">
        <f t="shared" si="24"/>
        <v>#REF!</v>
      </c>
      <c r="T89" s="31" t="e">
        <f t="shared" si="18"/>
        <v>#REF!</v>
      </c>
    </row>
    <row r="90" spans="1:20" s="4" customFormat="1" ht="12.75">
      <c r="A90" s="30">
        <v>80</v>
      </c>
      <c r="B90" s="30"/>
      <c r="C90" s="31" t="e">
        <f t="shared" si="14"/>
        <v>#REF!</v>
      </c>
      <c r="D90" s="31" t="e">
        <f t="shared" si="19"/>
        <v>#REF!</v>
      </c>
      <c r="E90" s="31" t="e">
        <f t="shared" si="25"/>
        <v>#REF!</v>
      </c>
      <c r="G90" s="32"/>
      <c r="H90" s="31" t="e">
        <f t="shared" si="20"/>
        <v>#REF!</v>
      </c>
      <c r="I90" s="31" t="e">
        <f t="shared" si="21"/>
        <v>#REF!</v>
      </c>
      <c r="J90" s="31" t="e">
        <f t="shared" si="15"/>
        <v>#REF!</v>
      </c>
      <c r="K90" s="1"/>
      <c r="L90" s="1"/>
      <c r="M90" s="31" t="e">
        <f t="shared" si="22"/>
        <v>#REF!</v>
      </c>
      <c r="N90" s="31" t="e">
        <f t="shared" si="16"/>
        <v>#REF!</v>
      </c>
      <c r="O90" s="31" t="e">
        <f t="shared" si="17"/>
        <v>#REF!</v>
      </c>
      <c r="P90" s="1"/>
      <c r="Q90" s="32"/>
      <c r="R90" s="31" t="e">
        <f t="shared" si="23"/>
        <v>#REF!</v>
      </c>
      <c r="S90" s="31" t="e">
        <f t="shared" si="24"/>
        <v>#REF!</v>
      </c>
      <c r="T90" s="31" t="e">
        <f t="shared" si="18"/>
        <v>#REF!</v>
      </c>
    </row>
    <row r="91" spans="1:20" s="4" customFormat="1" ht="12.75">
      <c r="A91" s="30">
        <v>81</v>
      </c>
      <c r="B91" s="30"/>
      <c r="C91" s="31" t="e">
        <f t="shared" si="14"/>
        <v>#REF!</v>
      </c>
      <c r="D91" s="31" t="e">
        <f t="shared" si="19"/>
        <v>#REF!</v>
      </c>
      <c r="E91" s="31" t="e">
        <f t="shared" si="25"/>
        <v>#REF!</v>
      </c>
      <c r="G91" s="32"/>
      <c r="H91" s="31" t="e">
        <f t="shared" si="20"/>
        <v>#REF!</v>
      </c>
      <c r="I91" s="31" t="e">
        <f t="shared" si="21"/>
        <v>#REF!</v>
      </c>
      <c r="J91" s="31" t="e">
        <f t="shared" si="15"/>
        <v>#REF!</v>
      </c>
      <c r="K91" s="1"/>
      <c r="L91" s="1"/>
      <c r="M91" s="31" t="e">
        <f t="shared" si="22"/>
        <v>#REF!</v>
      </c>
      <c r="N91" s="31" t="e">
        <f t="shared" si="16"/>
        <v>#REF!</v>
      </c>
      <c r="O91" s="31" t="e">
        <f t="shared" si="17"/>
        <v>#REF!</v>
      </c>
      <c r="P91" s="1"/>
      <c r="Q91" s="32"/>
      <c r="R91" s="31" t="e">
        <f t="shared" si="23"/>
        <v>#REF!</v>
      </c>
      <c r="S91" s="31" t="e">
        <f t="shared" si="24"/>
        <v>#REF!</v>
      </c>
      <c r="T91" s="31" t="e">
        <f t="shared" si="18"/>
        <v>#REF!</v>
      </c>
    </row>
    <row r="92" spans="1:20" s="4" customFormat="1" ht="12.75">
      <c r="A92" s="30">
        <v>82</v>
      </c>
      <c r="B92" s="30"/>
      <c r="C92" s="31" t="e">
        <f t="shared" si="14"/>
        <v>#REF!</v>
      </c>
      <c r="D92" s="31" t="e">
        <f t="shared" si="19"/>
        <v>#REF!</v>
      </c>
      <c r="E92" s="31" t="e">
        <f t="shared" si="25"/>
        <v>#REF!</v>
      </c>
      <c r="G92" s="32"/>
      <c r="H92" s="31" t="e">
        <f t="shared" si="20"/>
        <v>#REF!</v>
      </c>
      <c r="I92" s="31" t="e">
        <f t="shared" si="21"/>
        <v>#REF!</v>
      </c>
      <c r="J92" s="31" t="e">
        <f t="shared" si="15"/>
        <v>#REF!</v>
      </c>
      <c r="K92" s="1"/>
      <c r="L92" s="1"/>
      <c r="M92" s="31" t="e">
        <f t="shared" si="22"/>
        <v>#REF!</v>
      </c>
      <c r="N92" s="31" t="e">
        <f t="shared" si="16"/>
        <v>#REF!</v>
      </c>
      <c r="O92" s="31" t="e">
        <f t="shared" si="17"/>
        <v>#REF!</v>
      </c>
      <c r="P92" s="1"/>
      <c r="Q92" s="32"/>
      <c r="R92" s="31" t="e">
        <f t="shared" si="23"/>
        <v>#REF!</v>
      </c>
      <c r="S92" s="31" t="e">
        <f t="shared" si="24"/>
        <v>#REF!</v>
      </c>
      <c r="T92" s="31" t="e">
        <f t="shared" si="18"/>
        <v>#REF!</v>
      </c>
    </row>
    <row r="93" spans="1:20" s="4" customFormat="1" ht="12.75">
      <c r="A93" s="30">
        <v>83</v>
      </c>
      <c r="B93" s="30"/>
      <c r="C93" s="31" t="e">
        <f t="shared" si="14"/>
        <v>#REF!</v>
      </c>
      <c r="D93" s="31" t="e">
        <f t="shared" si="19"/>
        <v>#REF!</v>
      </c>
      <c r="E93" s="31" t="e">
        <f t="shared" si="25"/>
        <v>#REF!</v>
      </c>
      <c r="G93" s="32"/>
      <c r="H93" s="31" t="e">
        <f t="shared" si="20"/>
        <v>#REF!</v>
      </c>
      <c r="I93" s="31" t="e">
        <f t="shared" si="21"/>
        <v>#REF!</v>
      </c>
      <c r="J93" s="31" t="e">
        <f t="shared" si="15"/>
        <v>#REF!</v>
      </c>
      <c r="K93" s="1"/>
      <c r="L93" s="1"/>
      <c r="M93" s="31" t="e">
        <f t="shared" si="22"/>
        <v>#REF!</v>
      </c>
      <c r="N93" s="31" t="e">
        <f t="shared" si="16"/>
        <v>#REF!</v>
      </c>
      <c r="O93" s="31" t="e">
        <f t="shared" si="17"/>
        <v>#REF!</v>
      </c>
      <c r="P93" s="1"/>
      <c r="Q93" s="32"/>
      <c r="R93" s="31" t="e">
        <f t="shared" si="23"/>
        <v>#REF!</v>
      </c>
      <c r="S93" s="31" t="e">
        <f t="shared" si="24"/>
        <v>#REF!</v>
      </c>
      <c r="T93" s="31" t="e">
        <f t="shared" si="18"/>
        <v>#REF!</v>
      </c>
    </row>
    <row r="94" spans="1:20" s="4" customFormat="1" ht="12.75">
      <c r="A94" s="30">
        <v>84</v>
      </c>
      <c r="B94" s="30"/>
      <c r="C94" s="31" t="e">
        <f t="shared" si="14"/>
        <v>#REF!</v>
      </c>
      <c r="D94" s="31" t="e">
        <f t="shared" si="19"/>
        <v>#REF!</v>
      </c>
      <c r="E94" s="31" t="e">
        <f t="shared" si="25"/>
        <v>#REF!</v>
      </c>
      <c r="G94" s="32"/>
      <c r="H94" s="31" t="e">
        <f t="shared" si="20"/>
        <v>#REF!</v>
      </c>
      <c r="I94" s="31" t="e">
        <f t="shared" si="21"/>
        <v>#REF!</v>
      </c>
      <c r="J94" s="31" t="e">
        <f t="shared" si="15"/>
        <v>#REF!</v>
      </c>
      <c r="K94" s="1"/>
      <c r="L94" s="1"/>
      <c r="M94" s="31" t="e">
        <f t="shared" si="22"/>
        <v>#REF!</v>
      </c>
      <c r="N94" s="31" t="e">
        <f t="shared" si="16"/>
        <v>#REF!</v>
      </c>
      <c r="O94" s="31" t="e">
        <f t="shared" si="17"/>
        <v>#REF!</v>
      </c>
      <c r="P94" s="1"/>
      <c r="Q94" s="32"/>
      <c r="R94" s="31" t="e">
        <f t="shared" si="23"/>
        <v>#REF!</v>
      </c>
      <c r="S94" s="31" t="e">
        <f t="shared" si="24"/>
        <v>#REF!</v>
      </c>
      <c r="T94" s="31" t="e">
        <f t="shared" si="18"/>
        <v>#REF!</v>
      </c>
    </row>
    <row r="95" spans="1:20" s="4" customFormat="1" ht="12.75">
      <c r="A95" s="30">
        <v>85</v>
      </c>
      <c r="B95" s="30"/>
      <c r="C95" s="31" t="e">
        <f t="shared" si="14"/>
        <v>#REF!</v>
      </c>
      <c r="D95" s="31" t="e">
        <f t="shared" si="19"/>
        <v>#REF!</v>
      </c>
      <c r="E95" s="31" t="e">
        <f t="shared" si="25"/>
        <v>#REF!</v>
      </c>
      <c r="G95" s="32"/>
      <c r="H95" s="31" t="e">
        <f t="shared" si="20"/>
        <v>#REF!</v>
      </c>
      <c r="I95" s="31" t="e">
        <f t="shared" si="21"/>
        <v>#REF!</v>
      </c>
      <c r="J95" s="31" t="e">
        <f t="shared" si="15"/>
        <v>#REF!</v>
      </c>
      <c r="K95" s="1"/>
      <c r="L95" s="1"/>
      <c r="M95" s="31" t="e">
        <f t="shared" si="22"/>
        <v>#REF!</v>
      </c>
      <c r="N95" s="31" t="e">
        <f t="shared" si="16"/>
        <v>#REF!</v>
      </c>
      <c r="O95" s="31" t="e">
        <f t="shared" si="17"/>
        <v>#REF!</v>
      </c>
      <c r="P95" s="1"/>
      <c r="Q95" s="32"/>
      <c r="R95" s="31" t="e">
        <f t="shared" si="23"/>
        <v>#REF!</v>
      </c>
      <c r="S95" s="31" t="e">
        <f t="shared" si="24"/>
        <v>#REF!</v>
      </c>
      <c r="T95" s="31" t="e">
        <f t="shared" si="18"/>
        <v>#REF!</v>
      </c>
    </row>
    <row r="96" spans="1:20" s="4" customFormat="1" ht="12.75">
      <c r="A96" s="30">
        <v>86</v>
      </c>
      <c r="B96" s="30"/>
      <c r="C96" s="31" t="e">
        <f t="shared" si="14"/>
        <v>#REF!</v>
      </c>
      <c r="D96" s="31" t="e">
        <f t="shared" si="19"/>
        <v>#REF!</v>
      </c>
      <c r="E96" s="31" t="e">
        <f t="shared" si="25"/>
        <v>#REF!</v>
      </c>
      <c r="G96" s="32"/>
      <c r="H96" s="31" t="e">
        <f t="shared" si="20"/>
        <v>#REF!</v>
      </c>
      <c r="I96" s="31" t="e">
        <f t="shared" si="21"/>
        <v>#REF!</v>
      </c>
      <c r="J96" s="31" t="e">
        <f t="shared" si="15"/>
        <v>#REF!</v>
      </c>
      <c r="K96" s="1"/>
      <c r="L96" s="1"/>
      <c r="M96" s="31" t="e">
        <f t="shared" si="22"/>
        <v>#REF!</v>
      </c>
      <c r="N96" s="31" t="e">
        <f t="shared" si="16"/>
        <v>#REF!</v>
      </c>
      <c r="O96" s="31" t="e">
        <f t="shared" si="17"/>
        <v>#REF!</v>
      </c>
      <c r="P96" s="1"/>
      <c r="Q96" s="32"/>
      <c r="R96" s="31" t="e">
        <f t="shared" si="23"/>
        <v>#REF!</v>
      </c>
      <c r="S96" s="31" t="e">
        <f t="shared" si="24"/>
        <v>#REF!</v>
      </c>
      <c r="T96" s="31" t="e">
        <f t="shared" si="18"/>
        <v>#REF!</v>
      </c>
    </row>
    <row r="97" spans="1:20" s="4" customFormat="1" ht="12.75">
      <c r="A97" s="30">
        <v>87</v>
      </c>
      <c r="B97" s="30"/>
      <c r="C97" s="31" t="e">
        <f t="shared" si="14"/>
        <v>#REF!</v>
      </c>
      <c r="D97" s="31" t="e">
        <f t="shared" si="19"/>
        <v>#REF!</v>
      </c>
      <c r="E97" s="31" t="e">
        <f t="shared" si="25"/>
        <v>#REF!</v>
      </c>
      <c r="G97" s="32"/>
      <c r="H97" s="31" t="e">
        <f t="shared" si="20"/>
        <v>#REF!</v>
      </c>
      <c r="I97" s="31" t="e">
        <f t="shared" si="21"/>
        <v>#REF!</v>
      </c>
      <c r="J97" s="31" t="e">
        <f t="shared" si="15"/>
        <v>#REF!</v>
      </c>
      <c r="K97" s="1"/>
      <c r="L97" s="1"/>
      <c r="M97" s="31" t="e">
        <f t="shared" si="22"/>
        <v>#REF!</v>
      </c>
      <c r="N97" s="31" t="e">
        <f t="shared" si="16"/>
        <v>#REF!</v>
      </c>
      <c r="O97" s="31" t="e">
        <f t="shared" si="17"/>
        <v>#REF!</v>
      </c>
      <c r="P97" s="1"/>
      <c r="Q97" s="32"/>
      <c r="R97" s="31" t="e">
        <f t="shared" si="23"/>
        <v>#REF!</v>
      </c>
      <c r="S97" s="31" t="e">
        <f t="shared" si="24"/>
        <v>#REF!</v>
      </c>
      <c r="T97" s="31" t="e">
        <f t="shared" si="18"/>
        <v>#REF!</v>
      </c>
    </row>
    <row r="98" spans="1:20" s="4" customFormat="1" ht="12.75">
      <c r="A98" s="30">
        <v>88</v>
      </c>
      <c r="B98" s="30"/>
      <c r="C98" s="31" t="e">
        <f t="shared" si="14"/>
        <v>#REF!</v>
      </c>
      <c r="D98" s="31" t="e">
        <f t="shared" si="19"/>
        <v>#REF!</v>
      </c>
      <c r="E98" s="31" t="e">
        <f t="shared" si="25"/>
        <v>#REF!</v>
      </c>
      <c r="G98" s="32"/>
      <c r="H98" s="31" t="e">
        <f t="shared" si="20"/>
        <v>#REF!</v>
      </c>
      <c r="I98" s="31" t="e">
        <f t="shared" si="21"/>
        <v>#REF!</v>
      </c>
      <c r="J98" s="31" t="e">
        <f t="shared" si="15"/>
        <v>#REF!</v>
      </c>
      <c r="K98" s="1"/>
      <c r="L98" s="1"/>
      <c r="M98" s="31" t="e">
        <f t="shared" si="22"/>
        <v>#REF!</v>
      </c>
      <c r="N98" s="31" t="e">
        <f t="shared" si="16"/>
        <v>#REF!</v>
      </c>
      <c r="O98" s="31" t="e">
        <f t="shared" si="17"/>
        <v>#REF!</v>
      </c>
      <c r="P98" s="1"/>
      <c r="Q98" s="32"/>
      <c r="R98" s="31" t="e">
        <f t="shared" si="23"/>
        <v>#REF!</v>
      </c>
      <c r="S98" s="31" t="e">
        <f t="shared" si="24"/>
        <v>#REF!</v>
      </c>
      <c r="T98" s="31" t="e">
        <f t="shared" si="18"/>
        <v>#REF!</v>
      </c>
    </row>
    <row r="99" spans="1:20" s="4" customFormat="1" ht="12.75">
      <c r="A99" s="30">
        <v>89</v>
      </c>
      <c r="B99" s="30"/>
      <c r="C99" s="31" t="e">
        <f t="shared" si="14"/>
        <v>#REF!</v>
      </c>
      <c r="D99" s="31" t="e">
        <f t="shared" si="19"/>
        <v>#REF!</v>
      </c>
      <c r="E99" s="31" t="e">
        <f t="shared" si="25"/>
        <v>#REF!</v>
      </c>
      <c r="G99" s="32"/>
      <c r="H99" s="31" t="e">
        <f t="shared" si="20"/>
        <v>#REF!</v>
      </c>
      <c r="I99" s="31" t="e">
        <f t="shared" si="21"/>
        <v>#REF!</v>
      </c>
      <c r="J99" s="31" t="e">
        <f t="shared" si="15"/>
        <v>#REF!</v>
      </c>
      <c r="K99" s="1"/>
      <c r="L99" s="1"/>
      <c r="M99" s="31" t="e">
        <f t="shared" si="22"/>
        <v>#REF!</v>
      </c>
      <c r="N99" s="31" t="e">
        <f t="shared" si="16"/>
        <v>#REF!</v>
      </c>
      <c r="O99" s="31" t="e">
        <f t="shared" si="17"/>
        <v>#REF!</v>
      </c>
      <c r="P99" s="1"/>
      <c r="Q99" s="32"/>
      <c r="R99" s="31" t="e">
        <f t="shared" si="23"/>
        <v>#REF!</v>
      </c>
      <c r="S99" s="31" t="e">
        <f t="shared" si="24"/>
        <v>#REF!</v>
      </c>
      <c r="T99" s="31" t="e">
        <f t="shared" si="18"/>
        <v>#REF!</v>
      </c>
    </row>
    <row r="100" spans="1:20" s="4" customFormat="1" ht="12.75">
      <c r="A100" s="30">
        <v>90</v>
      </c>
      <c r="B100" s="30"/>
      <c r="C100" s="31" t="e">
        <f t="shared" si="14"/>
        <v>#REF!</v>
      </c>
      <c r="D100" s="31" t="e">
        <f t="shared" si="19"/>
        <v>#REF!</v>
      </c>
      <c r="E100" s="31" t="e">
        <f t="shared" si="25"/>
        <v>#REF!</v>
      </c>
      <c r="G100" s="32"/>
      <c r="H100" s="31" t="e">
        <f t="shared" si="20"/>
        <v>#REF!</v>
      </c>
      <c r="I100" s="31" t="e">
        <f t="shared" si="21"/>
        <v>#REF!</v>
      </c>
      <c r="J100" s="31" t="e">
        <f t="shared" si="15"/>
        <v>#REF!</v>
      </c>
      <c r="K100" s="1"/>
      <c r="L100" s="1"/>
      <c r="M100" s="31" t="e">
        <f t="shared" si="22"/>
        <v>#REF!</v>
      </c>
      <c r="N100" s="31" t="e">
        <f t="shared" si="16"/>
        <v>#REF!</v>
      </c>
      <c r="O100" s="31" t="e">
        <f t="shared" si="17"/>
        <v>#REF!</v>
      </c>
      <c r="P100" s="1"/>
      <c r="Q100" s="32"/>
      <c r="R100" s="31" t="e">
        <f t="shared" si="23"/>
        <v>#REF!</v>
      </c>
      <c r="S100" s="31" t="e">
        <f t="shared" si="24"/>
        <v>#REF!</v>
      </c>
      <c r="T100" s="31" t="e">
        <f t="shared" si="18"/>
        <v>#REF!</v>
      </c>
    </row>
    <row r="101" spans="1:20" s="4" customFormat="1" ht="12.75">
      <c r="A101" s="30">
        <v>91</v>
      </c>
      <c r="B101" s="30"/>
      <c r="C101" s="31" t="e">
        <f t="shared" si="14"/>
        <v>#REF!</v>
      </c>
      <c r="D101" s="31" t="e">
        <f t="shared" si="19"/>
        <v>#REF!</v>
      </c>
      <c r="E101" s="31" t="e">
        <f t="shared" si="25"/>
        <v>#REF!</v>
      </c>
      <c r="G101" s="32"/>
      <c r="H101" s="31" t="e">
        <f t="shared" si="20"/>
        <v>#REF!</v>
      </c>
      <c r="I101" s="31" t="e">
        <f t="shared" si="21"/>
        <v>#REF!</v>
      </c>
      <c r="J101" s="31" t="e">
        <f t="shared" si="15"/>
        <v>#REF!</v>
      </c>
      <c r="K101" s="1"/>
      <c r="L101" s="1"/>
      <c r="M101" s="31" t="e">
        <f t="shared" si="22"/>
        <v>#REF!</v>
      </c>
      <c r="N101" s="31" t="e">
        <f t="shared" si="16"/>
        <v>#REF!</v>
      </c>
      <c r="O101" s="31" t="e">
        <f t="shared" si="17"/>
        <v>#REF!</v>
      </c>
      <c r="P101" s="1"/>
      <c r="Q101" s="32"/>
      <c r="R101" s="31" t="e">
        <f t="shared" si="23"/>
        <v>#REF!</v>
      </c>
      <c r="S101" s="31" t="e">
        <f t="shared" si="24"/>
        <v>#REF!</v>
      </c>
      <c r="T101" s="31" t="e">
        <f t="shared" si="18"/>
        <v>#REF!</v>
      </c>
    </row>
    <row r="102" spans="1:20" s="4" customFormat="1" ht="12.75">
      <c r="A102" s="30">
        <v>92</v>
      </c>
      <c r="B102" s="30"/>
      <c r="C102" s="31" t="e">
        <f t="shared" si="14"/>
        <v>#REF!</v>
      </c>
      <c r="D102" s="31" t="e">
        <f t="shared" si="19"/>
        <v>#REF!</v>
      </c>
      <c r="E102" s="31" t="e">
        <f t="shared" si="25"/>
        <v>#REF!</v>
      </c>
      <c r="G102" s="32"/>
      <c r="H102" s="31" t="e">
        <f t="shared" si="20"/>
        <v>#REF!</v>
      </c>
      <c r="I102" s="31" t="e">
        <f t="shared" si="21"/>
        <v>#REF!</v>
      </c>
      <c r="J102" s="31" t="e">
        <f t="shared" si="15"/>
        <v>#REF!</v>
      </c>
      <c r="K102" s="1"/>
      <c r="L102" s="1"/>
      <c r="M102" s="31" t="e">
        <f t="shared" si="22"/>
        <v>#REF!</v>
      </c>
      <c r="N102" s="31" t="e">
        <f t="shared" si="16"/>
        <v>#REF!</v>
      </c>
      <c r="O102" s="31" t="e">
        <f t="shared" si="17"/>
        <v>#REF!</v>
      </c>
      <c r="P102" s="1"/>
      <c r="Q102" s="32"/>
      <c r="R102" s="31" t="e">
        <f t="shared" si="23"/>
        <v>#REF!</v>
      </c>
      <c r="S102" s="31" t="e">
        <f t="shared" si="24"/>
        <v>#REF!</v>
      </c>
      <c r="T102" s="31" t="e">
        <f t="shared" si="18"/>
        <v>#REF!</v>
      </c>
    </row>
    <row r="103" spans="1:20" s="4" customFormat="1" ht="12.75">
      <c r="A103" s="30">
        <v>93</v>
      </c>
      <c r="B103" s="30"/>
      <c r="C103" s="31" t="e">
        <f t="shared" si="14"/>
        <v>#REF!</v>
      </c>
      <c r="D103" s="31" t="e">
        <f t="shared" si="19"/>
        <v>#REF!</v>
      </c>
      <c r="E103" s="31" t="e">
        <f t="shared" si="25"/>
        <v>#REF!</v>
      </c>
      <c r="G103" s="32"/>
      <c r="H103" s="31" t="e">
        <f t="shared" si="20"/>
        <v>#REF!</v>
      </c>
      <c r="I103" s="31" t="e">
        <f t="shared" si="21"/>
        <v>#REF!</v>
      </c>
      <c r="J103" s="31" t="e">
        <f t="shared" si="15"/>
        <v>#REF!</v>
      </c>
      <c r="K103" s="1"/>
      <c r="L103" s="1"/>
      <c r="M103" s="31" t="e">
        <f t="shared" si="22"/>
        <v>#REF!</v>
      </c>
      <c r="N103" s="31" t="e">
        <f t="shared" si="16"/>
        <v>#REF!</v>
      </c>
      <c r="O103" s="31" t="e">
        <f t="shared" si="17"/>
        <v>#REF!</v>
      </c>
      <c r="P103" s="1"/>
      <c r="Q103" s="32"/>
      <c r="R103" s="31" t="e">
        <f t="shared" si="23"/>
        <v>#REF!</v>
      </c>
      <c r="S103" s="31" t="e">
        <f t="shared" si="24"/>
        <v>#REF!</v>
      </c>
      <c r="T103" s="31" t="e">
        <f t="shared" si="18"/>
        <v>#REF!</v>
      </c>
    </row>
    <row r="104" spans="1:20" s="4" customFormat="1" ht="12.75">
      <c r="A104" s="30">
        <v>94</v>
      </c>
      <c r="B104" s="30"/>
      <c r="C104" s="31" t="e">
        <f t="shared" si="14"/>
        <v>#REF!</v>
      </c>
      <c r="D104" s="31" t="e">
        <f t="shared" si="19"/>
        <v>#REF!</v>
      </c>
      <c r="E104" s="31" t="e">
        <f t="shared" si="25"/>
        <v>#REF!</v>
      </c>
      <c r="G104" s="32"/>
      <c r="H104" s="31" t="e">
        <f t="shared" si="20"/>
        <v>#REF!</v>
      </c>
      <c r="I104" s="31" t="e">
        <f t="shared" si="21"/>
        <v>#REF!</v>
      </c>
      <c r="J104" s="31" t="e">
        <f t="shared" si="15"/>
        <v>#REF!</v>
      </c>
      <c r="K104" s="1"/>
      <c r="L104" s="1"/>
      <c r="M104" s="31" t="e">
        <f t="shared" si="22"/>
        <v>#REF!</v>
      </c>
      <c r="N104" s="31" t="e">
        <f t="shared" si="16"/>
        <v>#REF!</v>
      </c>
      <c r="O104" s="31" t="e">
        <f t="shared" si="17"/>
        <v>#REF!</v>
      </c>
      <c r="P104" s="1"/>
      <c r="Q104" s="32"/>
      <c r="R104" s="31" t="e">
        <f t="shared" si="23"/>
        <v>#REF!</v>
      </c>
      <c r="S104" s="31" t="e">
        <f t="shared" si="24"/>
        <v>#REF!</v>
      </c>
      <c r="T104" s="31" t="e">
        <f t="shared" si="18"/>
        <v>#REF!</v>
      </c>
    </row>
    <row r="105" spans="1:20" s="4" customFormat="1" ht="12.75">
      <c r="A105" s="30">
        <v>95</v>
      </c>
      <c r="B105" s="30"/>
      <c r="C105" s="31" t="e">
        <f t="shared" si="14"/>
        <v>#REF!</v>
      </c>
      <c r="D105" s="31" t="e">
        <f t="shared" si="19"/>
        <v>#REF!</v>
      </c>
      <c r="E105" s="31" t="e">
        <f t="shared" si="25"/>
        <v>#REF!</v>
      </c>
      <c r="G105" s="32"/>
      <c r="H105" s="31" t="e">
        <f t="shared" si="20"/>
        <v>#REF!</v>
      </c>
      <c r="I105" s="31" t="e">
        <f t="shared" si="21"/>
        <v>#REF!</v>
      </c>
      <c r="J105" s="31" t="e">
        <f t="shared" si="15"/>
        <v>#REF!</v>
      </c>
      <c r="K105" s="1"/>
      <c r="L105" s="1"/>
      <c r="M105" s="31" t="e">
        <f t="shared" si="22"/>
        <v>#REF!</v>
      </c>
      <c r="N105" s="31" t="e">
        <f t="shared" si="16"/>
        <v>#REF!</v>
      </c>
      <c r="O105" s="31" t="e">
        <f t="shared" si="17"/>
        <v>#REF!</v>
      </c>
      <c r="P105" s="1"/>
      <c r="Q105" s="32"/>
      <c r="R105" s="31" t="e">
        <f t="shared" si="23"/>
        <v>#REF!</v>
      </c>
      <c r="S105" s="31" t="e">
        <f t="shared" si="24"/>
        <v>#REF!</v>
      </c>
      <c r="T105" s="31" t="e">
        <f t="shared" si="18"/>
        <v>#REF!</v>
      </c>
    </row>
    <row r="106" spans="1:20" s="4" customFormat="1" ht="12.75">
      <c r="A106" s="30">
        <v>96</v>
      </c>
      <c r="B106" s="30"/>
      <c r="C106" s="31" t="e">
        <f t="shared" si="14"/>
        <v>#REF!</v>
      </c>
      <c r="D106" s="31" t="e">
        <f t="shared" si="19"/>
        <v>#REF!</v>
      </c>
      <c r="E106" s="31" t="e">
        <f t="shared" si="25"/>
        <v>#REF!</v>
      </c>
      <c r="G106" s="32"/>
      <c r="H106" s="31" t="e">
        <f t="shared" si="20"/>
        <v>#REF!</v>
      </c>
      <c r="I106" s="31" t="e">
        <f t="shared" si="21"/>
        <v>#REF!</v>
      </c>
      <c r="J106" s="31" t="e">
        <f t="shared" si="15"/>
        <v>#REF!</v>
      </c>
      <c r="K106" s="1"/>
      <c r="L106" s="1"/>
      <c r="M106" s="31" t="e">
        <f t="shared" si="22"/>
        <v>#REF!</v>
      </c>
      <c r="N106" s="31" t="e">
        <f t="shared" si="16"/>
        <v>#REF!</v>
      </c>
      <c r="O106" s="31" t="e">
        <f t="shared" si="17"/>
        <v>#REF!</v>
      </c>
      <c r="P106" s="1"/>
      <c r="Q106" s="32"/>
      <c r="R106" s="31" t="e">
        <f t="shared" si="23"/>
        <v>#REF!</v>
      </c>
      <c r="S106" s="31" t="e">
        <f t="shared" si="24"/>
        <v>#REF!</v>
      </c>
      <c r="T106" s="31" t="e">
        <f t="shared" si="18"/>
        <v>#REF!</v>
      </c>
    </row>
    <row r="107" spans="1:20" s="4" customFormat="1" ht="12.75">
      <c r="A107" s="30">
        <v>97</v>
      </c>
      <c r="B107" s="30"/>
      <c r="C107" s="31" t="e">
        <f t="shared" si="14"/>
        <v>#REF!</v>
      </c>
      <c r="D107" s="31" t="e">
        <f t="shared" si="19"/>
        <v>#REF!</v>
      </c>
      <c r="E107" s="31" t="e">
        <f t="shared" si="25"/>
        <v>#REF!</v>
      </c>
      <c r="G107" s="32"/>
      <c r="H107" s="31" t="e">
        <f t="shared" si="20"/>
        <v>#REF!</v>
      </c>
      <c r="I107" s="31" t="e">
        <f t="shared" si="21"/>
        <v>#REF!</v>
      </c>
      <c r="J107" s="31" t="e">
        <f t="shared" si="15"/>
        <v>#REF!</v>
      </c>
      <c r="K107" s="1"/>
      <c r="L107" s="1"/>
      <c r="M107" s="31" t="e">
        <f t="shared" si="22"/>
        <v>#REF!</v>
      </c>
      <c r="N107" s="31" t="e">
        <f t="shared" si="16"/>
        <v>#REF!</v>
      </c>
      <c r="O107" s="31" t="e">
        <f t="shared" si="17"/>
        <v>#REF!</v>
      </c>
      <c r="P107" s="1"/>
      <c r="Q107" s="32"/>
      <c r="R107" s="31" t="e">
        <f t="shared" si="23"/>
        <v>#REF!</v>
      </c>
      <c r="S107" s="31" t="e">
        <f t="shared" si="24"/>
        <v>#REF!</v>
      </c>
      <c r="T107" s="31" t="e">
        <f t="shared" si="18"/>
        <v>#REF!</v>
      </c>
    </row>
    <row r="108" spans="1:20" s="4" customFormat="1" ht="12.75">
      <c r="A108" s="30">
        <v>98</v>
      </c>
      <c r="B108" s="30"/>
      <c r="C108" s="31" t="e">
        <f t="shared" si="14"/>
        <v>#REF!</v>
      </c>
      <c r="D108" s="31" t="e">
        <f t="shared" si="19"/>
        <v>#REF!</v>
      </c>
      <c r="E108" s="31" t="e">
        <f t="shared" si="25"/>
        <v>#REF!</v>
      </c>
      <c r="G108" s="32"/>
      <c r="H108" s="31" t="e">
        <f t="shared" si="20"/>
        <v>#REF!</v>
      </c>
      <c r="I108" s="31" t="e">
        <f t="shared" si="21"/>
        <v>#REF!</v>
      </c>
      <c r="J108" s="31" t="e">
        <f t="shared" si="15"/>
        <v>#REF!</v>
      </c>
      <c r="K108" s="1"/>
      <c r="L108" s="1"/>
      <c r="M108" s="31" t="e">
        <f t="shared" si="22"/>
        <v>#REF!</v>
      </c>
      <c r="N108" s="31" t="e">
        <f t="shared" si="16"/>
        <v>#REF!</v>
      </c>
      <c r="O108" s="31" t="e">
        <f t="shared" si="17"/>
        <v>#REF!</v>
      </c>
      <c r="P108" s="1"/>
      <c r="Q108" s="32"/>
      <c r="R108" s="31" t="e">
        <f t="shared" si="23"/>
        <v>#REF!</v>
      </c>
      <c r="S108" s="31" t="e">
        <f t="shared" si="24"/>
        <v>#REF!</v>
      </c>
      <c r="T108" s="31" t="e">
        <f t="shared" si="18"/>
        <v>#REF!</v>
      </c>
    </row>
    <row r="109" spans="1:20" s="4" customFormat="1" ht="12.75">
      <c r="A109" s="30">
        <v>99</v>
      </c>
      <c r="B109" s="30"/>
      <c r="C109" s="31" t="e">
        <f t="shared" si="14"/>
        <v>#REF!</v>
      </c>
      <c r="D109" s="31" t="e">
        <f t="shared" si="19"/>
        <v>#REF!</v>
      </c>
      <c r="E109" s="31" t="e">
        <f t="shared" si="25"/>
        <v>#REF!</v>
      </c>
      <c r="G109" s="32"/>
      <c r="H109" s="31" t="e">
        <f t="shared" si="20"/>
        <v>#REF!</v>
      </c>
      <c r="I109" s="31" t="e">
        <f t="shared" si="21"/>
        <v>#REF!</v>
      </c>
      <c r="J109" s="31" t="e">
        <f t="shared" si="15"/>
        <v>#REF!</v>
      </c>
      <c r="K109" s="1"/>
      <c r="L109" s="1"/>
      <c r="M109" s="31" t="e">
        <f t="shared" si="22"/>
        <v>#REF!</v>
      </c>
      <c r="N109" s="31" t="e">
        <f t="shared" si="16"/>
        <v>#REF!</v>
      </c>
      <c r="O109" s="31" t="e">
        <f t="shared" si="17"/>
        <v>#REF!</v>
      </c>
      <c r="P109" s="1"/>
      <c r="Q109" s="32"/>
      <c r="R109" s="31" t="e">
        <f t="shared" si="23"/>
        <v>#REF!</v>
      </c>
      <c r="S109" s="31" t="e">
        <f t="shared" si="24"/>
        <v>#REF!</v>
      </c>
      <c r="T109" s="31" t="e">
        <f t="shared" si="18"/>
        <v>#REF!</v>
      </c>
    </row>
    <row r="110" spans="1:20" s="4" customFormat="1" ht="12.75">
      <c r="A110" s="30">
        <v>100</v>
      </c>
      <c r="B110" s="30"/>
      <c r="C110" s="31" t="e">
        <f t="shared" si="14"/>
        <v>#REF!</v>
      </c>
      <c r="D110" s="31" t="e">
        <f t="shared" si="19"/>
        <v>#REF!</v>
      </c>
      <c r="E110" s="31" t="e">
        <f t="shared" si="25"/>
        <v>#REF!</v>
      </c>
      <c r="G110" s="32"/>
      <c r="H110" s="31" t="e">
        <f t="shared" si="20"/>
        <v>#REF!</v>
      </c>
      <c r="I110" s="31" t="e">
        <f t="shared" si="21"/>
        <v>#REF!</v>
      </c>
      <c r="J110" s="31" t="e">
        <f t="shared" si="15"/>
        <v>#REF!</v>
      </c>
      <c r="K110" s="1"/>
      <c r="L110" s="1"/>
      <c r="M110" s="31" t="e">
        <f t="shared" si="22"/>
        <v>#REF!</v>
      </c>
      <c r="N110" s="31" t="e">
        <f t="shared" si="16"/>
        <v>#REF!</v>
      </c>
      <c r="O110" s="31" t="e">
        <f t="shared" si="17"/>
        <v>#REF!</v>
      </c>
      <c r="P110" s="1"/>
      <c r="Q110" s="32"/>
      <c r="R110" s="31" t="e">
        <f t="shared" si="23"/>
        <v>#REF!</v>
      </c>
      <c r="S110" s="31" t="e">
        <f t="shared" si="24"/>
        <v>#REF!</v>
      </c>
      <c r="T110" s="31" t="e">
        <f t="shared" si="18"/>
        <v>#REF!</v>
      </c>
    </row>
    <row r="111" spans="1:20" s="4" customFormat="1" ht="12.75">
      <c r="A111" s="30">
        <v>101</v>
      </c>
      <c r="B111" s="30"/>
      <c r="C111" s="31" t="e">
        <f t="shared" si="14"/>
        <v>#REF!</v>
      </c>
      <c r="D111" s="31" t="e">
        <f t="shared" si="19"/>
        <v>#REF!</v>
      </c>
      <c r="E111" s="31" t="e">
        <f t="shared" si="25"/>
        <v>#REF!</v>
      </c>
      <c r="G111" s="32"/>
      <c r="H111" s="31" t="e">
        <f t="shared" si="20"/>
        <v>#REF!</v>
      </c>
      <c r="I111" s="31" t="e">
        <f t="shared" si="21"/>
        <v>#REF!</v>
      </c>
      <c r="J111" s="31" t="e">
        <f t="shared" si="15"/>
        <v>#REF!</v>
      </c>
      <c r="K111" s="1"/>
      <c r="L111" s="1"/>
      <c r="M111" s="31" t="e">
        <f t="shared" si="22"/>
        <v>#REF!</v>
      </c>
      <c r="N111" s="31" t="e">
        <f t="shared" si="16"/>
        <v>#REF!</v>
      </c>
      <c r="O111" s="31" t="e">
        <f t="shared" si="17"/>
        <v>#REF!</v>
      </c>
      <c r="P111" s="1"/>
      <c r="Q111" s="32"/>
      <c r="R111" s="31" t="e">
        <f t="shared" si="23"/>
        <v>#REF!</v>
      </c>
      <c r="S111" s="31" t="e">
        <f t="shared" si="24"/>
        <v>#REF!</v>
      </c>
      <c r="T111" s="31" t="e">
        <f t="shared" si="18"/>
        <v>#REF!</v>
      </c>
    </row>
    <row r="112" spans="1:20" s="4" customFormat="1" ht="12.75">
      <c r="A112" s="30">
        <v>102</v>
      </c>
      <c r="B112" s="30"/>
      <c r="C112" s="31" t="e">
        <f t="shared" si="14"/>
        <v>#REF!</v>
      </c>
      <c r="D112" s="31" t="e">
        <f t="shared" si="19"/>
        <v>#REF!</v>
      </c>
      <c r="E112" s="31" t="e">
        <f t="shared" si="25"/>
        <v>#REF!</v>
      </c>
      <c r="G112" s="32"/>
      <c r="H112" s="31" t="e">
        <f t="shared" si="20"/>
        <v>#REF!</v>
      </c>
      <c r="I112" s="31" t="e">
        <f t="shared" si="21"/>
        <v>#REF!</v>
      </c>
      <c r="J112" s="31" t="e">
        <f t="shared" si="15"/>
        <v>#REF!</v>
      </c>
      <c r="K112" s="1"/>
      <c r="L112" s="1"/>
      <c r="M112" s="31" t="e">
        <f t="shared" si="22"/>
        <v>#REF!</v>
      </c>
      <c r="N112" s="31" t="e">
        <f t="shared" si="16"/>
        <v>#REF!</v>
      </c>
      <c r="O112" s="31" t="e">
        <f t="shared" si="17"/>
        <v>#REF!</v>
      </c>
      <c r="P112" s="1"/>
      <c r="Q112" s="32"/>
      <c r="R112" s="31" t="e">
        <f t="shared" si="23"/>
        <v>#REF!</v>
      </c>
      <c r="S112" s="31" t="e">
        <f t="shared" si="24"/>
        <v>#REF!</v>
      </c>
      <c r="T112" s="31" t="e">
        <f t="shared" si="18"/>
        <v>#REF!</v>
      </c>
    </row>
    <row r="113" spans="1:20" s="4" customFormat="1" ht="12.75">
      <c r="A113" s="30">
        <v>103</v>
      </c>
      <c r="B113" s="30"/>
      <c r="C113" s="31" t="e">
        <f t="shared" si="14"/>
        <v>#REF!</v>
      </c>
      <c r="D113" s="31" t="e">
        <f t="shared" si="19"/>
        <v>#REF!</v>
      </c>
      <c r="E113" s="31" t="e">
        <f t="shared" si="25"/>
        <v>#REF!</v>
      </c>
      <c r="G113" s="32"/>
      <c r="H113" s="31" t="e">
        <f t="shared" si="20"/>
        <v>#REF!</v>
      </c>
      <c r="I113" s="31" t="e">
        <f t="shared" si="21"/>
        <v>#REF!</v>
      </c>
      <c r="J113" s="31" t="e">
        <f t="shared" si="15"/>
        <v>#REF!</v>
      </c>
      <c r="K113" s="1"/>
      <c r="L113" s="1"/>
      <c r="M113" s="31" t="e">
        <f t="shared" si="22"/>
        <v>#REF!</v>
      </c>
      <c r="N113" s="31" t="e">
        <f t="shared" si="16"/>
        <v>#REF!</v>
      </c>
      <c r="O113" s="31" t="e">
        <f t="shared" si="17"/>
        <v>#REF!</v>
      </c>
      <c r="P113" s="1"/>
      <c r="Q113" s="32"/>
      <c r="R113" s="31" t="e">
        <f t="shared" si="23"/>
        <v>#REF!</v>
      </c>
      <c r="S113" s="31" t="e">
        <f t="shared" si="24"/>
        <v>#REF!</v>
      </c>
      <c r="T113" s="31" t="e">
        <f t="shared" si="18"/>
        <v>#REF!</v>
      </c>
    </row>
    <row r="114" spans="1:20" s="4" customFormat="1" ht="12.75">
      <c r="A114" s="30">
        <v>104</v>
      </c>
      <c r="B114" s="30"/>
      <c r="C114" s="31" t="e">
        <f t="shared" si="14"/>
        <v>#REF!</v>
      </c>
      <c r="D114" s="31" t="e">
        <f t="shared" si="19"/>
        <v>#REF!</v>
      </c>
      <c r="E114" s="31" t="e">
        <f t="shared" si="25"/>
        <v>#REF!</v>
      </c>
      <c r="G114" s="32"/>
      <c r="H114" s="31" t="e">
        <f t="shared" si="20"/>
        <v>#REF!</v>
      </c>
      <c r="I114" s="31" t="e">
        <f t="shared" si="21"/>
        <v>#REF!</v>
      </c>
      <c r="J114" s="31" t="e">
        <f t="shared" si="15"/>
        <v>#REF!</v>
      </c>
      <c r="K114" s="1"/>
      <c r="L114" s="1"/>
      <c r="M114" s="31" t="e">
        <f t="shared" si="22"/>
        <v>#REF!</v>
      </c>
      <c r="N114" s="31" t="e">
        <f t="shared" si="16"/>
        <v>#REF!</v>
      </c>
      <c r="O114" s="31" t="e">
        <f t="shared" si="17"/>
        <v>#REF!</v>
      </c>
      <c r="P114" s="1"/>
      <c r="Q114" s="32"/>
      <c r="R114" s="31" t="e">
        <f t="shared" si="23"/>
        <v>#REF!</v>
      </c>
      <c r="S114" s="31" t="e">
        <f t="shared" si="24"/>
        <v>#REF!</v>
      </c>
      <c r="T114" s="31" t="e">
        <f t="shared" si="18"/>
        <v>#REF!</v>
      </c>
    </row>
    <row r="115" spans="1:20" s="4" customFormat="1" ht="12.75">
      <c r="A115" s="30">
        <v>105</v>
      </c>
      <c r="B115" s="30"/>
      <c r="C115" s="31" t="e">
        <f t="shared" si="14"/>
        <v>#REF!</v>
      </c>
      <c r="D115" s="31" t="e">
        <f t="shared" si="19"/>
        <v>#REF!</v>
      </c>
      <c r="E115" s="31" t="e">
        <f t="shared" si="25"/>
        <v>#REF!</v>
      </c>
      <c r="G115" s="32"/>
      <c r="H115" s="31" t="e">
        <f t="shared" si="20"/>
        <v>#REF!</v>
      </c>
      <c r="I115" s="31" t="e">
        <f t="shared" si="21"/>
        <v>#REF!</v>
      </c>
      <c r="J115" s="31" t="e">
        <f t="shared" si="15"/>
        <v>#REF!</v>
      </c>
      <c r="K115" s="1"/>
      <c r="L115" s="1"/>
      <c r="M115" s="31" t="e">
        <f t="shared" si="22"/>
        <v>#REF!</v>
      </c>
      <c r="N115" s="31" t="e">
        <f t="shared" si="16"/>
        <v>#REF!</v>
      </c>
      <c r="O115" s="31" t="e">
        <f t="shared" si="17"/>
        <v>#REF!</v>
      </c>
      <c r="P115" s="1"/>
      <c r="Q115" s="32"/>
      <c r="R115" s="31" t="e">
        <f t="shared" si="23"/>
        <v>#REF!</v>
      </c>
      <c r="S115" s="31" t="e">
        <f t="shared" si="24"/>
        <v>#REF!</v>
      </c>
      <c r="T115" s="31" t="e">
        <f t="shared" si="18"/>
        <v>#REF!</v>
      </c>
    </row>
    <row r="116" spans="1:20" s="4" customFormat="1" ht="12.75">
      <c r="A116" s="30">
        <v>106</v>
      </c>
      <c r="B116" s="30"/>
      <c r="C116" s="31" t="e">
        <f t="shared" si="14"/>
        <v>#REF!</v>
      </c>
      <c r="D116" s="31" t="e">
        <f t="shared" si="19"/>
        <v>#REF!</v>
      </c>
      <c r="E116" s="31" t="e">
        <f t="shared" si="25"/>
        <v>#REF!</v>
      </c>
      <c r="G116" s="32"/>
      <c r="H116" s="31" t="e">
        <f t="shared" si="20"/>
        <v>#REF!</v>
      </c>
      <c r="I116" s="31" t="e">
        <f t="shared" si="21"/>
        <v>#REF!</v>
      </c>
      <c r="J116" s="31" t="e">
        <f t="shared" si="15"/>
        <v>#REF!</v>
      </c>
      <c r="K116" s="1"/>
      <c r="L116" s="1"/>
      <c r="M116" s="31" t="e">
        <f t="shared" si="22"/>
        <v>#REF!</v>
      </c>
      <c r="N116" s="31" t="e">
        <f t="shared" si="16"/>
        <v>#REF!</v>
      </c>
      <c r="O116" s="31" t="e">
        <f t="shared" si="17"/>
        <v>#REF!</v>
      </c>
      <c r="P116" s="1"/>
      <c r="Q116" s="32"/>
      <c r="R116" s="31" t="e">
        <f t="shared" si="23"/>
        <v>#REF!</v>
      </c>
      <c r="S116" s="31" t="e">
        <f t="shared" si="24"/>
        <v>#REF!</v>
      </c>
      <c r="T116" s="31" t="e">
        <f t="shared" si="18"/>
        <v>#REF!</v>
      </c>
    </row>
    <row r="117" spans="1:20" s="4" customFormat="1" ht="12.75">
      <c r="A117" s="30">
        <v>107</v>
      </c>
      <c r="B117" s="30"/>
      <c r="C117" s="31" t="e">
        <f t="shared" si="14"/>
        <v>#REF!</v>
      </c>
      <c r="D117" s="31" t="e">
        <f t="shared" si="19"/>
        <v>#REF!</v>
      </c>
      <c r="E117" s="31" t="e">
        <f t="shared" si="25"/>
        <v>#REF!</v>
      </c>
      <c r="G117" s="32"/>
      <c r="H117" s="31" t="e">
        <f t="shared" si="20"/>
        <v>#REF!</v>
      </c>
      <c r="I117" s="31" t="e">
        <f t="shared" si="21"/>
        <v>#REF!</v>
      </c>
      <c r="J117" s="31" t="e">
        <f t="shared" si="15"/>
        <v>#REF!</v>
      </c>
      <c r="K117" s="1"/>
      <c r="L117" s="1"/>
      <c r="M117" s="31" t="e">
        <f t="shared" si="22"/>
        <v>#REF!</v>
      </c>
      <c r="N117" s="31" t="e">
        <f t="shared" si="16"/>
        <v>#REF!</v>
      </c>
      <c r="O117" s="31" t="e">
        <f t="shared" si="17"/>
        <v>#REF!</v>
      </c>
      <c r="P117" s="1"/>
      <c r="Q117" s="32"/>
      <c r="R117" s="31" t="e">
        <f t="shared" si="23"/>
        <v>#REF!</v>
      </c>
      <c r="S117" s="31" t="e">
        <f t="shared" si="24"/>
        <v>#REF!</v>
      </c>
      <c r="T117" s="31" t="e">
        <f t="shared" si="18"/>
        <v>#REF!</v>
      </c>
    </row>
    <row r="118" spans="1:20" s="4" customFormat="1" ht="12.75">
      <c r="A118" s="30">
        <v>108</v>
      </c>
      <c r="B118" s="30"/>
      <c r="C118" s="31" t="e">
        <f t="shared" si="14"/>
        <v>#REF!</v>
      </c>
      <c r="D118" s="31" t="e">
        <f t="shared" si="19"/>
        <v>#REF!</v>
      </c>
      <c r="E118" s="31" t="e">
        <f t="shared" si="25"/>
        <v>#REF!</v>
      </c>
      <c r="G118" s="32"/>
      <c r="H118" s="31" t="e">
        <f t="shared" si="20"/>
        <v>#REF!</v>
      </c>
      <c r="I118" s="31" t="e">
        <f t="shared" si="21"/>
        <v>#REF!</v>
      </c>
      <c r="J118" s="31" t="e">
        <f t="shared" si="15"/>
        <v>#REF!</v>
      </c>
      <c r="K118" s="1"/>
      <c r="L118" s="1"/>
      <c r="M118" s="31" t="e">
        <f t="shared" si="22"/>
        <v>#REF!</v>
      </c>
      <c r="N118" s="31" t="e">
        <f t="shared" si="16"/>
        <v>#REF!</v>
      </c>
      <c r="O118" s="31" t="e">
        <f t="shared" si="17"/>
        <v>#REF!</v>
      </c>
      <c r="P118" s="1"/>
      <c r="Q118" s="32"/>
      <c r="R118" s="31" t="e">
        <f t="shared" si="23"/>
        <v>#REF!</v>
      </c>
      <c r="S118" s="31" t="e">
        <f t="shared" si="24"/>
        <v>#REF!</v>
      </c>
      <c r="T118" s="31" t="e">
        <f t="shared" si="18"/>
        <v>#REF!</v>
      </c>
    </row>
    <row r="119" spans="1:20" s="4" customFormat="1" ht="12.75">
      <c r="A119" s="30">
        <v>109</v>
      </c>
      <c r="B119" s="30"/>
      <c r="C119" s="31" t="e">
        <f t="shared" si="14"/>
        <v>#REF!</v>
      </c>
      <c r="D119" s="31" t="e">
        <f t="shared" si="19"/>
        <v>#REF!</v>
      </c>
      <c r="E119" s="31" t="e">
        <f t="shared" si="25"/>
        <v>#REF!</v>
      </c>
      <c r="G119" s="32"/>
      <c r="H119" s="31" t="e">
        <f t="shared" si="20"/>
        <v>#REF!</v>
      </c>
      <c r="I119" s="31" t="e">
        <f t="shared" si="21"/>
        <v>#REF!</v>
      </c>
      <c r="J119" s="31" t="e">
        <f t="shared" si="15"/>
        <v>#REF!</v>
      </c>
      <c r="K119" s="1"/>
      <c r="L119" s="1"/>
      <c r="M119" s="31" t="e">
        <f t="shared" si="22"/>
        <v>#REF!</v>
      </c>
      <c r="N119" s="31" t="e">
        <f t="shared" si="16"/>
        <v>#REF!</v>
      </c>
      <c r="O119" s="31" t="e">
        <f t="shared" si="17"/>
        <v>#REF!</v>
      </c>
      <c r="P119" s="1"/>
      <c r="Q119" s="32"/>
      <c r="R119" s="31" t="e">
        <f t="shared" si="23"/>
        <v>#REF!</v>
      </c>
      <c r="S119" s="31" t="e">
        <f t="shared" si="24"/>
        <v>#REF!</v>
      </c>
      <c r="T119" s="31" t="e">
        <f t="shared" si="18"/>
        <v>#REF!</v>
      </c>
    </row>
    <row r="120" spans="1:20" s="4" customFormat="1" ht="12.75">
      <c r="A120" s="30">
        <v>110</v>
      </c>
      <c r="B120" s="30"/>
      <c r="C120" s="31" t="e">
        <f t="shared" si="14"/>
        <v>#REF!</v>
      </c>
      <c r="D120" s="31" t="e">
        <f t="shared" si="19"/>
        <v>#REF!</v>
      </c>
      <c r="E120" s="31" t="e">
        <f t="shared" si="25"/>
        <v>#REF!</v>
      </c>
      <c r="G120" s="32"/>
      <c r="H120" s="31" t="e">
        <f t="shared" si="20"/>
        <v>#REF!</v>
      </c>
      <c r="I120" s="31" t="e">
        <f t="shared" si="21"/>
        <v>#REF!</v>
      </c>
      <c r="J120" s="31" t="e">
        <f t="shared" si="15"/>
        <v>#REF!</v>
      </c>
      <c r="K120" s="1"/>
      <c r="L120" s="1"/>
      <c r="M120" s="31" t="e">
        <f t="shared" si="22"/>
        <v>#REF!</v>
      </c>
      <c r="N120" s="31" t="e">
        <f t="shared" si="16"/>
        <v>#REF!</v>
      </c>
      <c r="O120" s="31" t="e">
        <f t="shared" si="17"/>
        <v>#REF!</v>
      </c>
      <c r="P120" s="1"/>
      <c r="Q120" s="32"/>
      <c r="R120" s="31" t="e">
        <f t="shared" si="23"/>
        <v>#REF!</v>
      </c>
      <c r="S120" s="31" t="e">
        <f t="shared" si="24"/>
        <v>#REF!</v>
      </c>
      <c r="T120" s="31" t="e">
        <f t="shared" si="18"/>
        <v>#REF!</v>
      </c>
    </row>
    <row r="121" spans="1:20" s="4" customFormat="1" ht="12.75">
      <c r="A121" s="30">
        <v>111</v>
      </c>
      <c r="B121" s="30"/>
      <c r="C121" s="31" t="e">
        <f t="shared" si="14"/>
        <v>#REF!</v>
      </c>
      <c r="D121" s="31" t="e">
        <f t="shared" si="19"/>
        <v>#REF!</v>
      </c>
      <c r="E121" s="31" t="e">
        <f t="shared" si="25"/>
        <v>#REF!</v>
      </c>
      <c r="G121" s="32"/>
      <c r="H121" s="31" t="e">
        <f t="shared" si="20"/>
        <v>#REF!</v>
      </c>
      <c r="I121" s="31" t="e">
        <f t="shared" si="21"/>
        <v>#REF!</v>
      </c>
      <c r="J121" s="31" t="e">
        <f t="shared" si="15"/>
        <v>#REF!</v>
      </c>
      <c r="K121" s="1"/>
      <c r="L121" s="1"/>
      <c r="M121" s="31" t="e">
        <f t="shared" si="22"/>
        <v>#REF!</v>
      </c>
      <c r="N121" s="31" t="e">
        <f t="shared" si="16"/>
        <v>#REF!</v>
      </c>
      <c r="O121" s="31" t="e">
        <f t="shared" si="17"/>
        <v>#REF!</v>
      </c>
      <c r="P121" s="1"/>
      <c r="Q121" s="32"/>
      <c r="R121" s="31" t="e">
        <f t="shared" si="23"/>
        <v>#REF!</v>
      </c>
      <c r="S121" s="31" t="e">
        <f t="shared" si="24"/>
        <v>#REF!</v>
      </c>
      <c r="T121" s="31" t="e">
        <f t="shared" si="18"/>
        <v>#REF!</v>
      </c>
    </row>
    <row r="122" spans="1:20" s="4" customFormat="1" ht="12.75">
      <c r="A122" s="30">
        <v>112</v>
      </c>
      <c r="B122" s="30"/>
      <c r="C122" s="31" t="e">
        <f t="shared" si="14"/>
        <v>#REF!</v>
      </c>
      <c r="D122" s="31" t="e">
        <f t="shared" si="19"/>
        <v>#REF!</v>
      </c>
      <c r="E122" s="31" t="e">
        <f t="shared" si="25"/>
        <v>#REF!</v>
      </c>
      <c r="G122" s="32"/>
      <c r="H122" s="31" t="e">
        <f t="shared" si="20"/>
        <v>#REF!</v>
      </c>
      <c r="I122" s="31" t="e">
        <f t="shared" si="21"/>
        <v>#REF!</v>
      </c>
      <c r="J122" s="31" t="e">
        <f t="shared" si="15"/>
        <v>#REF!</v>
      </c>
      <c r="K122" s="1"/>
      <c r="L122" s="1"/>
      <c r="M122" s="31" t="e">
        <f t="shared" si="22"/>
        <v>#REF!</v>
      </c>
      <c r="N122" s="31" t="e">
        <f t="shared" si="16"/>
        <v>#REF!</v>
      </c>
      <c r="O122" s="31" t="e">
        <f t="shared" si="17"/>
        <v>#REF!</v>
      </c>
      <c r="P122" s="1"/>
      <c r="Q122" s="32"/>
      <c r="R122" s="31" t="e">
        <f t="shared" si="23"/>
        <v>#REF!</v>
      </c>
      <c r="S122" s="31" t="e">
        <f t="shared" si="24"/>
        <v>#REF!</v>
      </c>
      <c r="T122" s="31" t="e">
        <f t="shared" si="18"/>
        <v>#REF!</v>
      </c>
    </row>
    <row r="123" spans="1:20" s="4" customFormat="1" ht="12.75">
      <c r="A123" s="30">
        <v>113</v>
      </c>
      <c r="B123" s="30"/>
      <c r="C123" s="31" t="e">
        <f t="shared" si="14"/>
        <v>#REF!</v>
      </c>
      <c r="D123" s="31" t="e">
        <f t="shared" si="19"/>
        <v>#REF!</v>
      </c>
      <c r="E123" s="31" t="e">
        <f t="shared" si="25"/>
        <v>#REF!</v>
      </c>
      <c r="G123" s="32"/>
      <c r="H123" s="31" t="e">
        <f t="shared" si="20"/>
        <v>#REF!</v>
      </c>
      <c r="I123" s="31" t="e">
        <f t="shared" si="21"/>
        <v>#REF!</v>
      </c>
      <c r="J123" s="31" t="e">
        <f t="shared" si="15"/>
        <v>#REF!</v>
      </c>
      <c r="K123" s="1"/>
      <c r="L123" s="1"/>
      <c r="M123" s="31" t="e">
        <f t="shared" si="22"/>
        <v>#REF!</v>
      </c>
      <c r="N123" s="31" t="e">
        <f t="shared" si="16"/>
        <v>#REF!</v>
      </c>
      <c r="O123" s="31" t="e">
        <f t="shared" si="17"/>
        <v>#REF!</v>
      </c>
      <c r="P123" s="1"/>
      <c r="Q123" s="32"/>
      <c r="R123" s="31" t="e">
        <f t="shared" si="23"/>
        <v>#REF!</v>
      </c>
      <c r="S123" s="31" t="e">
        <f t="shared" si="24"/>
        <v>#REF!</v>
      </c>
      <c r="T123" s="31" t="e">
        <f t="shared" si="18"/>
        <v>#REF!</v>
      </c>
    </row>
    <row r="124" spans="1:20" s="4" customFormat="1" ht="12.75">
      <c r="A124" s="30">
        <v>114</v>
      </c>
      <c r="B124" s="30"/>
      <c r="C124" s="31" t="e">
        <f t="shared" si="14"/>
        <v>#REF!</v>
      </c>
      <c r="D124" s="31" t="e">
        <f t="shared" si="19"/>
        <v>#REF!</v>
      </c>
      <c r="E124" s="31" t="e">
        <f t="shared" si="25"/>
        <v>#REF!</v>
      </c>
      <c r="G124" s="32"/>
      <c r="H124" s="31" t="e">
        <f t="shared" si="20"/>
        <v>#REF!</v>
      </c>
      <c r="I124" s="31" t="e">
        <f t="shared" si="21"/>
        <v>#REF!</v>
      </c>
      <c r="J124" s="31" t="e">
        <f t="shared" si="15"/>
        <v>#REF!</v>
      </c>
      <c r="K124" s="1"/>
      <c r="L124" s="1"/>
      <c r="M124" s="31" t="e">
        <f t="shared" si="22"/>
        <v>#REF!</v>
      </c>
      <c r="N124" s="31" t="e">
        <f t="shared" si="16"/>
        <v>#REF!</v>
      </c>
      <c r="O124" s="31" t="e">
        <f t="shared" si="17"/>
        <v>#REF!</v>
      </c>
      <c r="P124" s="1"/>
      <c r="Q124" s="32"/>
      <c r="R124" s="31" t="e">
        <f t="shared" si="23"/>
        <v>#REF!</v>
      </c>
      <c r="S124" s="31" t="e">
        <f t="shared" si="24"/>
        <v>#REF!</v>
      </c>
      <c r="T124" s="31" t="e">
        <f t="shared" si="18"/>
        <v>#REF!</v>
      </c>
    </row>
    <row r="125" spans="1:20" s="4" customFormat="1" ht="12.75">
      <c r="A125" s="30">
        <v>115</v>
      </c>
      <c r="B125" s="30"/>
      <c r="C125" s="31" t="e">
        <f t="shared" si="14"/>
        <v>#REF!</v>
      </c>
      <c r="D125" s="31" t="e">
        <f t="shared" si="19"/>
        <v>#REF!</v>
      </c>
      <c r="E125" s="31" t="e">
        <f t="shared" si="25"/>
        <v>#REF!</v>
      </c>
      <c r="G125" s="32"/>
      <c r="H125" s="31" t="e">
        <f t="shared" si="20"/>
        <v>#REF!</v>
      </c>
      <c r="I125" s="31" t="e">
        <f t="shared" si="21"/>
        <v>#REF!</v>
      </c>
      <c r="J125" s="31" t="e">
        <f t="shared" si="15"/>
        <v>#REF!</v>
      </c>
      <c r="K125" s="1"/>
      <c r="L125" s="1"/>
      <c r="M125" s="31" t="e">
        <f t="shared" si="22"/>
        <v>#REF!</v>
      </c>
      <c r="N125" s="31" t="e">
        <f t="shared" si="16"/>
        <v>#REF!</v>
      </c>
      <c r="O125" s="31" t="e">
        <f t="shared" si="17"/>
        <v>#REF!</v>
      </c>
      <c r="P125" s="1"/>
      <c r="Q125" s="32"/>
      <c r="R125" s="31" t="e">
        <f t="shared" si="23"/>
        <v>#REF!</v>
      </c>
      <c r="S125" s="31" t="e">
        <f t="shared" si="24"/>
        <v>#REF!</v>
      </c>
      <c r="T125" s="31" t="e">
        <f t="shared" si="18"/>
        <v>#REF!</v>
      </c>
    </row>
    <row r="126" spans="1:20" s="4" customFormat="1" ht="12.75">
      <c r="A126" s="30">
        <v>116</v>
      </c>
      <c r="B126" s="30"/>
      <c r="C126" s="31" t="e">
        <f t="shared" si="14"/>
        <v>#REF!</v>
      </c>
      <c r="D126" s="31" t="e">
        <f t="shared" si="19"/>
        <v>#REF!</v>
      </c>
      <c r="E126" s="31" t="e">
        <f t="shared" si="25"/>
        <v>#REF!</v>
      </c>
      <c r="G126" s="32"/>
      <c r="H126" s="31" t="e">
        <f t="shared" si="20"/>
        <v>#REF!</v>
      </c>
      <c r="I126" s="31" t="e">
        <f t="shared" si="21"/>
        <v>#REF!</v>
      </c>
      <c r="J126" s="31" t="e">
        <f t="shared" si="15"/>
        <v>#REF!</v>
      </c>
      <c r="K126" s="1"/>
      <c r="L126" s="1"/>
      <c r="M126" s="31" t="e">
        <f t="shared" si="22"/>
        <v>#REF!</v>
      </c>
      <c r="N126" s="31" t="e">
        <f t="shared" si="16"/>
        <v>#REF!</v>
      </c>
      <c r="O126" s="31" t="e">
        <f t="shared" si="17"/>
        <v>#REF!</v>
      </c>
      <c r="P126" s="1"/>
      <c r="Q126" s="32"/>
      <c r="R126" s="31" t="e">
        <f t="shared" si="23"/>
        <v>#REF!</v>
      </c>
      <c r="S126" s="31" t="e">
        <f t="shared" si="24"/>
        <v>#REF!</v>
      </c>
      <c r="T126" s="31" t="e">
        <f t="shared" si="18"/>
        <v>#REF!</v>
      </c>
    </row>
    <row r="127" spans="1:20" s="4" customFormat="1" ht="12.75">
      <c r="A127" s="30">
        <v>117</v>
      </c>
      <c r="B127" s="30"/>
      <c r="C127" s="31" t="e">
        <f t="shared" si="14"/>
        <v>#REF!</v>
      </c>
      <c r="D127" s="31" t="e">
        <f t="shared" si="19"/>
        <v>#REF!</v>
      </c>
      <c r="E127" s="31" t="e">
        <f t="shared" si="25"/>
        <v>#REF!</v>
      </c>
      <c r="G127" s="32"/>
      <c r="H127" s="31" t="e">
        <f t="shared" si="20"/>
        <v>#REF!</v>
      </c>
      <c r="I127" s="31" t="e">
        <f t="shared" si="21"/>
        <v>#REF!</v>
      </c>
      <c r="J127" s="31" t="e">
        <f t="shared" si="15"/>
        <v>#REF!</v>
      </c>
      <c r="K127" s="1"/>
      <c r="L127" s="1"/>
      <c r="M127" s="31" t="e">
        <f t="shared" si="22"/>
        <v>#REF!</v>
      </c>
      <c r="N127" s="31" t="e">
        <f t="shared" si="16"/>
        <v>#REF!</v>
      </c>
      <c r="O127" s="31" t="e">
        <f t="shared" si="17"/>
        <v>#REF!</v>
      </c>
      <c r="P127" s="1"/>
      <c r="Q127" s="32"/>
      <c r="R127" s="31" t="e">
        <f t="shared" si="23"/>
        <v>#REF!</v>
      </c>
      <c r="S127" s="31" t="e">
        <f t="shared" si="24"/>
        <v>#REF!</v>
      </c>
      <c r="T127" s="31" t="e">
        <f t="shared" si="18"/>
        <v>#REF!</v>
      </c>
    </row>
    <row r="128" spans="1:20" s="4" customFormat="1" ht="12.75">
      <c r="A128" s="30">
        <v>118</v>
      </c>
      <c r="B128" s="30"/>
      <c r="C128" s="31" t="e">
        <f t="shared" si="14"/>
        <v>#REF!</v>
      </c>
      <c r="D128" s="31" t="e">
        <f t="shared" si="19"/>
        <v>#REF!</v>
      </c>
      <c r="E128" s="31" t="e">
        <f t="shared" si="25"/>
        <v>#REF!</v>
      </c>
      <c r="G128" s="32"/>
      <c r="H128" s="31" t="e">
        <f t="shared" si="20"/>
        <v>#REF!</v>
      </c>
      <c r="I128" s="31" t="e">
        <f t="shared" si="21"/>
        <v>#REF!</v>
      </c>
      <c r="J128" s="31" t="e">
        <f t="shared" si="15"/>
        <v>#REF!</v>
      </c>
      <c r="K128" s="1"/>
      <c r="L128" s="1"/>
      <c r="M128" s="31" t="e">
        <f t="shared" si="22"/>
        <v>#REF!</v>
      </c>
      <c r="N128" s="31" t="e">
        <f t="shared" si="16"/>
        <v>#REF!</v>
      </c>
      <c r="O128" s="31" t="e">
        <f t="shared" si="17"/>
        <v>#REF!</v>
      </c>
      <c r="P128" s="1"/>
      <c r="Q128" s="32"/>
      <c r="R128" s="31" t="e">
        <f t="shared" si="23"/>
        <v>#REF!</v>
      </c>
      <c r="S128" s="31" t="e">
        <f t="shared" si="24"/>
        <v>#REF!</v>
      </c>
      <c r="T128" s="31" t="e">
        <f t="shared" si="18"/>
        <v>#REF!</v>
      </c>
    </row>
    <row r="129" spans="1:20" s="4" customFormat="1" ht="12.75">
      <c r="A129" s="30">
        <v>119</v>
      </c>
      <c r="B129" s="30"/>
      <c r="C129" s="31" t="e">
        <f t="shared" si="14"/>
        <v>#REF!</v>
      </c>
      <c r="D129" s="31" t="e">
        <f t="shared" si="19"/>
        <v>#REF!</v>
      </c>
      <c r="E129" s="31" t="e">
        <f t="shared" si="25"/>
        <v>#REF!</v>
      </c>
      <c r="G129" s="32"/>
      <c r="H129" s="31" t="e">
        <f t="shared" si="20"/>
        <v>#REF!</v>
      </c>
      <c r="I129" s="31" t="e">
        <f t="shared" si="21"/>
        <v>#REF!</v>
      </c>
      <c r="J129" s="31" t="e">
        <f t="shared" si="15"/>
        <v>#REF!</v>
      </c>
      <c r="K129" s="1"/>
      <c r="L129" s="1"/>
      <c r="M129" s="31" t="e">
        <f t="shared" si="22"/>
        <v>#REF!</v>
      </c>
      <c r="N129" s="31" t="e">
        <f t="shared" si="16"/>
        <v>#REF!</v>
      </c>
      <c r="O129" s="31" t="e">
        <f t="shared" si="17"/>
        <v>#REF!</v>
      </c>
      <c r="P129" s="1"/>
      <c r="Q129" s="32"/>
      <c r="R129" s="31" t="e">
        <f t="shared" si="23"/>
        <v>#REF!</v>
      </c>
      <c r="S129" s="31" t="e">
        <f t="shared" si="24"/>
        <v>#REF!</v>
      </c>
      <c r="T129" s="31" t="e">
        <f t="shared" si="18"/>
        <v>#REF!</v>
      </c>
    </row>
    <row r="130" spans="1:20" s="4" customFormat="1" ht="12.75">
      <c r="A130" s="30">
        <v>120</v>
      </c>
      <c r="B130" s="30"/>
      <c r="C130" s="31" t="e">
        <f t="shared" si="14"/>
        <v>#REF!</v>
      </c>
      <c r="D130" s="31" t="e">
        <f t="shared" si="19"/>
        <v>#REF!</v>
      </c>
      <c r="E130" s="31" t="e">
        <f t="shared" si="25"/>
        <v>#REF!</v>
      </c>
      <c r="G130" s="32"/>
      <c r="H130" s="31" t="e">
        <f t="shared" si="20"/>
        <v>#REF!</v>
      </c>
      <c r="I130" s="31" t="e">
        <f t="shared" si="21"/>
        <v>#REF!</v>
      </c>
      <c r="J130" s="31" t="e">
        <f t="shared" si="15"/>
        <v>#REF!</v>
      </c>
      <c r="K130" s="1"/>
      <c r="L130" s="1"/>
      <c r="M130" s="31" t="e">
        <f t="shared" si="22"/>
        <v>#REF!</v>
      </c>
      <c r="N130" s="31" t="e">
        <f t="shared" si="16"/>
        <v>#REF!</v>
      </c>
      <c r="O130" s="31" t="e">
        <f t="shared" si="17"/>
        <v>#REF!</v>
      </c>
      <c r="P130" s="1"/>
      <c r="Q130" s="32"/>
      <c r="R130" s="31" t="e">
        <f t="shared" si="23"/>
        <v>#REF!</v>
      </c>
      <c r="S130" s="31" t="e">
        <f t="shared" si="24"/>
        <v>#REF!</v>
      </c>
      <c r="T130" s="31" t="e">
        <f t="shared" si="18"/>
        <v>#REF!</v>
      </c>
    </row>
    <row r="131" spans="1:20" ht="12.75">
      <c r="A131" s="30">
        <v>121</v>
      </c>
      <c r="B131" s="30"/>
      <c r="C131" s="31" t="e">
        <f t="shared" si="14"/>
        <v>#REF!</v>
      </c>
      <c r="D131" s="31" t="e">
        <f t="shared" si="19"/>
        <v>#REF!</v>
      </c>
      <c r="E131" s="31" t="e">
        <f t="shared" si="25"/>
        <v>#REF!</v>
      </c>
      <c r="G131" s="32"/>
      <c r="H131" s="31" t="e">
        <f t="shared" si="20"/>
        <v>#REF!</v>
      </c>
      <c r="I131" s="31" t="e">
        <f t="shared" si="21"/>
        <v>#REF!</v>
      </c>
      <c r="J131" s="31" t="e">
        <f t="shared" si="15"/>
        <v>#REF!</v>
      </c>
      <c r="M131" s="31" t="e">
        <f t="shared" si="22"/>
        <v>#REF!</v>
      </c>
      <c r="N131" s="31" t="e">
        <f t="shared" si="16"/>
        <v>#REF!</v>
      </c>
      <c r="O131" s="31" t="e">
        <f t="shared" si="17"/>
        <v>#REF!</v>
      </c>
      <c r="Q131" s="32"/>
      <c r="R131" s="31" t="e">
        <f t="shared" si="23"/>
        <v>#REF!</v>
      </c>
      <c r="S131" s="31" t="e">
        <f t="shared" si="24"/>
        <v>#REF!</v>
      </c>
      <c r="T131" s="31" t="e">
        <f t="shared" si="18"/>
        <v>#REF!</v>
      </c>
    </row>
    <row r="132" spans="1:20" ht="12.75">
      <c r="A132" s="30">
        <v>122</v>
      </c>
      <c r="B132" s="30"/>
      <c r="C132" s="31" t="e">
        <f t="shared" si="14"/>
        <v>#REF!</v>
      </c>
      <c r="D132" s="31" t="e">
        <f t="shared" si="19"/>
        <v>#REF!</v>
      </c>
      <c r="E132" s="31" t="e">
        <f t="shared" si="25"/>
        <v>#REF!</v>
      </c>
      <c r="G132" s="32"/>
      <c r="H132" s="31" t="e">
        <f t="shared" si="20"/>
        <v>#REF!</v>
      </c>
      <c r="I132" s="31" t="e">
        <f t="shared" si="21"/>
        <v>#REF!</v>
      </c>
      <c r="J132" s="31" t="e">
        <f t="shared" si="15"/>
        <v>#REF!</v>
      </c>
      <c r="M132" s="31" t="e">
        <f t="shared" si="22"/>
        <v>#REF!</v>
      </c>
      <c r="N132" s="31" t="e">
        <f t="shared" si="16"/>
        <v>#REF!</v>
      </c>
      <c r="O132" s="31" t="e">
        <f t="shared" si="17"/>
        <v>#REF!</v>
      </c>
      <c r="Q132" s="32"/>
      <c r="R132" s="31" t="e">
        <f t="shared" si="23"/>
        <v>#REF!</v>
      </c>
      <c r="S132" s="31" t="e">
        <f t="shared" si="24"/>
        <v>#REF!</v>
      </c>
      <c r="T132" s="31" t="e">
        <f t="shared" si="18"/>
        <v>#REF!</v>
      </c>
    </row>
    <row r="133" spans="1:20" ht="12.75">
      <c r="A133" s="30">
        <v>123</v>
      </c>
      <c r="B133" s="30"/>
      <c r="C133" s="31" t="e">
        <f t="shared" si="14"/>
        <v>#REF!</v>
      </c>
      <c r="D133" s="31" t="e">
        <f t="shared" si="19"/>
        <v>#REF!</v>
      </c>
      <c r="E133" s="31" t="e">
        <f t="shared" si="25"/>
        <v>#REF!</v>
      </c>
      <c r="G133" s="32"/>
      <c r="H133" s="31" t="e">
        <f t="shared" si="20"/>
        <v>#REF!</v>
      </c>
      <c r="I133" s="31" t="e">
        <f t="shared" si="21"/>
        <v>#REF!</v>
      </c>
      <c r="J133" s="31" t="e">
        <f t="shared" si="15"/>
        <v>#REF!</v>
      </c>
      <c r="M133" s="31" t="e">
        <f t="shared" si="22"/>
        <v>#REF!</v>
      </c>
      <c r="N133" s="31" t="e">
        <f t="shared" si="16"/>
        <v>#REF!</v>
      </c>
      <c r="O133" s="31" t="e">
        <f t="shared" si="17"/>
        <v>#REF!</v>
      </c>
      <c r="Q133" s="32"/>
      <c r="R133" s="31" t="e">
        <f t="shared" si="23"/>
        <v>#REF!</v>
      </c>
      <c r="S133" s="31" t="e">
        <f t="shared" si="24"/>
        <v>#REF!</v>
      </c>
      <c r="T133" s="31" t="e">
        <f t="shared" si="18"/>
        <v>#REF!</v>
      </c>
    </row>
    <row r="134" spans="1:20" ht="12.75">
      <c r="A134" s="30">
        <v>124</v>
      </c>
      <c r="B134" s="30"/>
      <c r="C134" s="31" t="e">
        <f t="shared" si="14"/>
        <v>#REF!</v>
      </c>
      <c r="D134" s="31" t="e">
        <f t="shared" si="19"/>
        <v>#REF!</v>
      </c>
      <c r="E134" s="31" t="e">
        <f t="shared" si="25"/>
        <v>#REF!</v>
      </c>
      <c r="G134" s="32"/>
      <c r="H134" s="31" t="e">
        <f t="shared" si="20"/>
        <v>#REF!</v>
      </c>
      <c r="I134" s="31" t="e">
        <f t="shared" si="21"/>
        <v>#REF!</v>
      </c>
      <c r="J134" s="31" t="e">
        <f t="shared" si="15"/>
        <v>#REF!</v>
      </c>
      <c r="M134" s="31" t="e">
        <f t="shared" si="22"/>
        <v>#REF!</v>
      </c>
      <c r="N134" s="31" t="e">
        <f t="shared" si="16"/>
        <v>#REF!</v>
      </c>
      <c r="O134" s="31" t="e">
        <f t="shared" si="17"/>
        <v>#REF!</v>
      </c>
      <c r="Q134" s="32"/>
      <c r="R134" s="31" t="e">
        <f t="shared" si="23"/>
        <v>#REF!</v>
      </c>
      <c r="S134" s="31" t="e">
        <f t="shared" si="24"/>
        <v>#REF!</v>
      </c>
      <c r="T134" s="31" t="e">
        <f t="shared" si="18"/>
        <v>#REF!</v>
      </c>
    </row>
    <row r="135" spans="1:20" ht="12.75">
      <c r="A135" s="30">
        <v>125</v>
      </c>
      <c r="B135" s="30"/>
      <c r="C135" s="31" t="e">
        <f t="shared" si="14"/>
        <v>#REF!</v>
      </c>
      <c r="D135" s="31" t="e">
        <f t="shared" si="19"/>
        <v>#REF!</v>
      </c>
      <c r="E135" s="31" t="e">
        <f t="shared" si="25"/>
        <v>#REF!</v>
      </c>
      <c r="G135" s="32"/>
      <c r="H135" s="31" t="e">
        <f t="shared" si="20"/>
        <v>#REF!</v>
      </c>
      <c r="I135" s="31" t="e">
        <f t="shared" si="21"/>
        <v>#REF!</v>
      </c>
      <c r="J135" s="31" t="e">
        <f t="shared" si="15"/>
        <v>#REF!</v>
      </c>
      <c r="M135" s="31" t="e">
        <f t="shared" si="22"/>
        <v>#REF!</v>
      </c>
      <c r="N135" s="31" t="e">
        <f t="shared" si="16"/>
        <v>#REF!</v>
      </c>
      <c r="O135" s="31" t="e">
        <f t="shared" si="17"/>
        <v>#REF!</v>
      </c>
      <c r="Q135" s="32"/>
      <c r="R135" s="31" t="e">
        <f t="shared" si="23"/>
        <v>#REF!</v>
      </c>
      <c r="S135" s="31" t="e">
        <f t="shared" si="24"/>
        <v>#REF!</v>
      </c>
      <c r="T135" s="31" t="e">
        <f t="shared" si="18"/>
        <v>#REF!</v>
      </c>
    </row>
    <row r="136" spans="1:20" ht="12.75">
      <c r="A136" s="30">
        <v>126</v>
      </c>
      <c r="B136" s="30"/>
      <c r="C136" s="31" t="e">
        <f t="shared" si="14"/>
        <v>#REF!</v>
      </c>
      <c r="D136" s="31" t="e">
        <f t="shared" si="19"/>
        <v>#REF!</v>
      </c>
      <c r="E136" s="31" t="e">
        <f t="shared" si="25"/>
        <v>#REF!</v>
      </c>
      <c r="G136" s="32"/>
      <c r="H136" s="31" t="e">
        <f t="shared" si="20"/>
        <v>#REF!</v>
      </c>
      <c r="I136" s="31" t="e">
        <f t="shared" si="21"/>
        <v>#REF!</v>
      </c>
      <c r="J136" s="31" t="e">
        <f t="shared" si="15"/>
        <v>#REF!</v>
      </c>
      <c r="M136" s="31" t="e">
        <f t="shared" si="22"/>
        <v>#REF!</v>
      </c>
      <c r="N136" s="31" t="e">
        <f t="shared" si="16"/>
        <v>#REF!</v>
      </c>
      <c r="O136" s="31" t="e">
        <f t="shared" si="17"/>
        <v>#REF!</v>
      </c>
      <c r="Q136" s="32"/>
      <c r="R136" s="31" t="e">
        <f t="shared" si="23"/>
        <v>#REF!</v>
      </c>
      <c r="S136" s="31" t="e">
        <f t="shared" si="24"/>
        <v>#REF!</v>
      </c>
      <c r="T136" s="31" t="e">
        <f t="shared" si="18"/>
        <v>#REF!</v>
      </c>
    </row>
    <row r="137" spans="1:20" ht="12.75">
      <c r="A137" s="30">
        <v>127</v>
      </c>
      <c r="B137" s="30"/>
      <c r="C137" s="31" t="e">
        <f t="shared" si="14"/>
        <v>#REF!</v>
      </c>
      <c r="D137" s="31" t="e">
        <f t="shared" si="19"/>
        <v>#REF!</v>
      </c>
      <c r="E137" s="31" t="e">
        <f t="shared" si="25"/>
        <v>#REF!</v>
      </c>
      <c r="G137" s="32"/>
      <c r="H137" s="31" t="e">
        <f t="shared" si="20"/>
        <v>#REF!</v>
      </c>
      <c r="I137" s="31" t="e">
        <f t="shared" si="21"/>
        <v>#REF!</v>
      </c>
      <c r="J137" s="31" t="e">
        <f t="shared" si="15"/>
        <v>#REF!</v>
      </c>
      <c r="M137" s="31" t="e">
        <f t="shared" si="22"/>
        <v>#REF!</v>
      </c>
      <c r="N137" s="31" t="e">
        <f t="shared" si="16"/>
        <v>#REF!</v>
      </c>
      <c r="O137" s="31" t="e">
        <f t="shared" si="17"/>
        <v>#REF!</v>
      </c>
      <c r="Q137" s="32"/>
      <c r="R137" s="31" t="e">
        <f t="shared" si="23"/>
        <v>#REF!</v>
      </c>
      <c r="S137" s="31" t="e">
        <f t="shared" si="24"/>
        <v>#REF!</v>
      </c>
      <c r="T137" s="31" t="e">
        <f t="shared" si="18"/>
        <v>#REF!</v>
      </c>
    </row>
    <row r="138" spans="1:20" ht="12.75">
      <c r="A138" s="30">
        <v>128</v>
      </c>
      <c r="B138" s="30"/>
      <c r="C138" s="31" t="e">
        <f t="shared" si="14"/>
        <v>#REF!</v>
      </c>
      <c r="D138" s="31" t="e">
        <f t="shared" si="19"/>
        <v>#REF!</v>
      </c>
      <c r="E138" s="31" t="e">
        <f t="shared" si="25"/>
        <v>#REF!</v>
      </c>
      <c r="G138" s="32"/>
      <c r="H138" s="31" t="e">
        <f t="shared" si="20"/>
        <v>#REF!</v>
      </c>
      <c r="I138" s="31" t="e">
        <f t="shared" si="21"/>
        <v>#REF!</v>
      </c>
      <c r="J138" s="31" t="e">
        <f t="shared" si="15"/>
        <v>#REF!</v>
      </c>
      <c r="M138" s="31" t="e">
        <f t="shared" si="22"/>
        <v>#REF!</v>
      </c>
      <c r="N138" s="31" t="e">
        <f t="shared" si="16"/>
        <v>#REF!</v>
      </c>
      <c r="O138" s="31" t="e">
        <f t="shared" si="17"/>
        <v>#REF!</v>
      </c>
      <c r="Q138" s="32"/>
      <c r="R138" s="31" t="e">
        <f t="shared" si="23"/>
        <v>#REF!</v>
      </c>
      <c r="S138" s="31" t="e">
        <f t="shared" si="24"/>
        <v>#REF!</v>
      </c>
      <c r="T138" s="31" t="e">
        <f t="shared" si="18"/>
        <v>#REF!</v>
      </c>
    </row>
    <row r="139" spans="1:20" ht="12.75">
      <c r="A139" s="30">
        <v>129</v>
      </c>
      <c r="B139" s="30"/>
      <c r="C139" s="31" t="e">
        <f aca="true" t="shared" si="26" ref="C139:C202">IF(A139&gt;$C$3,0,IF(A139&lt;=$C$5,0,$C$2/($C$3-$C$5)))</f>
        <v>#REF!</v>
      </c>
      <c r="D139" s="31" t="e">
        <f t="shared" si="19"/>
        <v>#REF!</v>
      </c>
      <c r="E139" s="31" t="e">
        <f t="shared" si="25"/>
        <v>#REF!</v>
      </c>
      <c r="G139" s="32"/>
      <c r="H139" s="31" t="e">
        <f t="shared" si="20"/>
        <v>#REF!</v>
      </c>
      <c r="I139" s="31" t="e">
        <f t="shared" si="21"/>
        <v>#REF!</v>
      </c>
      <c r="J139" s="31" t="e">
        <f aca="true" t="shared" si="27" ref="J139:J202">IF(A139&gt;$H$3,0,J138-H139)</f>
        <v>#REF!</v>
      </c>
      <c r="M139" s="31" t="e">
        <f t="shared" si="22"/>
        <v>#REF!</v>
      </c>
      <c r="N139" s="31" t="e">
        <f aca="true" t="shared" si="28" ref="N139:N202">IF(A139&gt;$M$3,0,O138*$M$4)</f>
        <v>#REF!</v>
      </c>
      <c r="O139" s="31" t="e">
        <f aca="true" t="shared" si="29" ref="O139:O202">IF(A139&gt;$M$3,0,O138-M139)</f>
        <v>#REF!</v>
      </c>
      <c r="Q139" s="32"/>
      <c r="R139" s="31" t="e">
        <f t="shared" si="23"/>
        <v>#REF!</v>
      </c>
      <c r="S139" s="31" t="e">
        <f t="shared" si="24"/>
        <v>#REF!</v>
      </c>
      <c r="T139" s="31" t="e">
        <f aca="true" t="shared" si="30" ref="T139:T202">IF(A139&gt;$R$3,0,T138-R139)</f>
        <v>#REF!</v>
      </c>
    </row>
    <row r="140" spans="1:20" ht="12.75">
      <c r="A140" s="30">
        <v>130</v>
      </c>
      <c r="B140" s="30"/>
      <c r="C140" s="31" t="e">
        <f t="shared" si="26"/>
        <v>#REF!</v>
      </c>
      <c r="D140" s="31" t="e">
        <f aca="true" t="shared" si="31" ref="D140:D203">IF(A140&gt;$C$3,0,E139*$C$4)</f>
        <v>#REF!</v>
      </c>
      <c r="E140" s="31" t="e">
        <f t="shared" si="25"/>
        <v>#REF!</v>
      </c>
      <c r="G140" s="32"/>
      <c r="H140" s="31" t="e">
        <f aca="true" t="shared" si="32" ref="H140:H203">IF(A140&lt;=$H$5,0,PPMT($H$4,A140-$H$5,$H$3-$H$5,-$H$2))</f>
        <v>#REF!</v>
      </c>
      <c r="I140" s="31" t="e">
        <f aca="true" t="shared" si="33" ref="I140:I203">IF(A140&lt;=$H$5,$H$2*$H$4,IPMT($H$4,A140-$H$5,$H$3-$H$5,-$H$2))</f>
        <v>#REF!</v>
      </c>
      <c r="J140" s="31" t="e">
        <f t="shared" si="27"/>
        <v>#REF!</v>
      </c>
      <c r="M140" s="31" t="e">
        <f aca="true" t="shared" si="34" ref="M140:M203">IF(A140&gt;$M$3,0,IF(A140&lt;=$M$5,0,$M$2/($M$3-$M$5)))</f>
        <v>#REF!</v>
      </c>
      <c r="N140" s="31" t="e">
        <f t="shared" si="28"/>
        <v>#REF!</v>
      </c>
      <c r="O140" s="31" t="e">
        <f t="shared" si="29"/>
        <v>#REF!</v>
      </c>
      <c r="Q140" s="32"/>
      <c r="R140" s="31" t="e">
        <f aca="true" t="shared" si="35" ref="R140:R203">IF(A140&lt;=$R$5,0,PPMT($R$4,A140-$R$5,$R$3-$R$5,-$R$2))</f>
        <v>#REF!</v>
      </c>
      <c r="S140" s="31" t="e">
        <f aca="true" t="shared" si="36" ref="S140:S203">IF(A140&lt;=$R$5,$R$2*$R$4,IPMT($R$4,A140-$R$5,$R$3-$R$5,-$R$2))</f>
        <v>#REF!</v>
      </c>
      <c r="T140" s="31" t="e">
        <f t="shared" si="30"/>
        <v>#REF!</v>
      </c>
    </row>
    <row r="141" spans="1:20" ht="12.75">
      <c r="A141" s="30">
        <v>131</v>
      </c>
      <c r="B141" s="30"/>
      <c r="C141" s="31" t="e">
        <f t="shared" si="26"/>
        <v>#REF!</v>
      </c>
      <c r="D141" s="31" t="e">
        <f t="shared" si="31"/>
        <v>#REF!</v>
      </c>
      <c r="E141" s="31" t="e">
        <f aca="true" t="shared" si="37" ref="E141:E204">IF(A141&gt;$C$3,0,E140-C141)</f>
        <v>#REF!</v>
      </c>
      <c r="G141" s="32"/>
      <c r="H141" s="31" t="e">
        <f t="shared" si="32"/>
        <v>#REF!</v>
      </c>
      <c r="I141" s="31" t="e">
        <f t="shared" si="33"/>
        <v>#REF!</v>
      </c>
      <c r="J141" s="31" t="e">
        <f t="shared" si="27"/>
        <v>#REF!</v>
      </c>
      <c r="M141" s="31" t="e">
        <f t="shared" si="34"/>
        <v>#REF!</v>
      </c>
      <c r="N141" s="31" t="e">
        <f t="shared" si="28"/>
        <v>#REF!</v>
      </c>
      <c r="O141" s="31" t="e">
        <f t="shared" si="29"/>
        <v>#REF!</v>
      </c>
      <c r="Q141" s="32"/>
      <c r="R141" s="31" t="e">
        <f t="shared" si="35"/>
        <v>#REF!</v>
      </c>
      <c r="S141" s="31" t="e">
        <f t="shared" si="36"/>
        <v>#REF!</v>
      </c>
      <c r="T141" s="31" t="e">
        <f t="shared" si="30"/>
        <v>#REF!</v>
      </c>
    </row>
    <row r="142" spans="1:20" ht="12.75">
      <c r="A142" s="30">
        <v>132</v>
      </c>
      <c r="B142" s="30"/>
      <c r="C142" s="31" t="e">
        <f t="shared" si="26"/>
        <v>#REF!</v>
      </c>
      <c r="D142" s="31" t="e">
        <f t="shared" si="31"/>
        <v>#REF!</v>
      </c>
      <c r="E142" s="31" t="e">
        <f t="shared" si="37"/>
        <v>#REF!</v>
      </c>
      <c r="G142" s="32"/>
      <c r="H142" s="31" t="e">
        <f t="shared" si="32"/>
        <v>#REF!</v>
      </c>
      <c r="I142" s="31" t="e">
        <f t="shared" si="33"/>
        <v>#REF!</v>
      </c>
      <c r="J142" s="31" t="e">
        <f t="shared" si="27"/>
        <v>#REF!</v>
      </c>
      <c r="M142" s="31" t="e">
        <f t="shared" si="34"/>
        <v>#REF!</v>
      </c>
      <c r="N142" s="31" t="e">
        <f t="shared" si="28"/>
        <v>#REF!</v>
      </c>
      <c r="O142" s="31" t="e">
        <f t="shared" si="29"/>
        <v>#REF!</v>
      </c>
      <c r="Q142" s="32"/>
      <c r="R142" s="31" t="e">
        <f t="shared" si="35"/>
        <v>#REF!</v>
      </c>
      <c r="S142" s="31" t="e">
        <f t="shared" si="36"/>
        <v>#REF!</v>
      </c>
      <c r="T142" s="31" t="e">
        <f t="shared" si="30"/>
        <v>#REF!</v>
      </c>
    </row>
    <row r="143" spans="1:20" ht="12.75">
      <c r="A143" s="30">
        <v>133</v>
      </c>
      <c r="B143" s="30"/>
      <c r="C143" s="31" t="e">
        <f t="shared" si="26"/>
        <v>#REF!</v>
      </c>
      <c r="D143" s="31" t="e">
        <f t="shared" si="31"/>
        <v>#REF!</v>
      </c>
      <c r="E143" s="31" t="e">
        <f t="shared" si="37"/>
        <v>#REF!</v>
      </c>
      <c r="G143" s="32"/>
      <c r="H143" s="31" t="e">
        <f t="shared" si="32"/>
        <v>#REF!</v>
      </c>
      <c r="I143" s="31" t="e">
        <f t="shared" si="33"/>
        <v>#REF!</v>
      </c>
      <c r="J143" s="31" t="e">
        <f t="shared" si="27"/>
        <v>#REF!</v>
      </c>
      <c r="M143" s="31" t="e">
        <f t="shared" si="34"/>
        <v>#REF!</v>
      </c>
      <c r="N143" s="31" t="e">
        <f t="shared" si="28"/>
        <v>#REF!</v>
      </c>
      <c r="O143" s="31" t="e">
        <f t="shared" si="29"/>
        <v>#REF!</v>
      </c>
      <c r="Q143" s="32"/>
      <c r="R143" s="31" t="e">
        <f t="shared" si="35"/>
        <v>#REF!</v>
      </c>
      <c r="S143" s="31" t="e">
        <f t="shared" si="36"/>
        <v>#REF!</v>
      </c>
      <c r="T143" s="31" t="e">
        <f t="shared" si="30"/>
        <v>#REF!</v>
      </c>
    </row>
    <row r="144" spans="1:20" ht="12.75">
      <c r="A144" s="30">
        <v>134</v>
      </c>
      <c r="B144" s="30"/>
      <c r="C144" s="31" t="e">
        <f t="shared" si="26"/>
        <v>#REF!</v>
      </c>
      <c r="D144" s="31" t="e">
        <f t="shared" si="31"/>
        <v>#REF!</v>
      </c>
      <c r="E144" s="31" t="e">
        <f t="shared" si="37"/>
        <v>#REF!</v>
      </c>
      <c r="G144" s="32"/>
      <c r="H144" s="31" t="e">
        <f t="shared" si="32"/>
        <v>#REF!</v>
      </c>
      <c r="I144" s="31" t="e">
        <f t="shared" si="33"/>
        <v>#REF!</v>
      </c>
      <c r="J144" s="31" t="e">
        <f t="shared" si="27"/>
        <v>#REF!</v>
      </c>
      <c r="M144" s="31" t="e">
        <f t="shared" si="34"/>
        <v>#REF!</v>
      </c>
      <c r="N144" s="31" t="e">
        <f t="shared" si="28"/>
        <v>#REF!</v>
      </c>
      <c r="O144" s="31" t="e">
        <f t="shared" si="29"/>
        <v>#REF!</v>
      </c>
      <c r="Q144" s="32"/>
      <c r="R144" s="31" t="e">
        <f t="shared" si="35"/>
        <v>#REF!</v>
      </c>
      <c r="S144" s="31" t="e">
        <f t="shared" si="36"/>
        <v>#REF!</v>
      </c>
      <c r="T144" s="31" t="e">
        <f t="shared" si="30"/>
        <v>#REF!</v>
      </c>
    </row>
    <row r="145" spans="1:20" ht="12.75">
      <c r="A145" s="30">
        <v>135</v>
      </c>
      <c r="B145" s="30"/>
      <c r="C145" s="31" t="e">
        <f t="shared" si="26"/>
        <v>#REF!</v>
      </c>
      <c r="D145" s="31" t="e">
        <f t="shared" si="31"/>
        <v>#REF!</v>
      </c>
      <c r="E145" s="31" t="e">
        <f t="shared" si="37"/>
        <v>#REF!</v>
      </c>
      <c r="G145" s="32"/>
      <c r="H145" s="31" t="e">
        <f t="shared" si="32"/>
        <v>#REF!</v>
      </c>
      <c r="I145" s="31" t="e">
        <f t="shared" si="33"/>
        <v>#REF!</v>
      </c>
      <c r="J145" s="31" t="e">
        <f t="shared" si="27"/>
        <v>#REF!</v>
      </c>
      <c r="M145" s="31" t="e">
        <f t="shared" si="34"/>
        <v>#REF!</v>
      </c>
      <c r="N145" s="31" t="e">
        <f t="shared" si="28"/>
        <v>#REF!</v>
      </c>
      <c r="O145" s="31" t="e">
        <f t="shared" si="29"/>
        <v>#REF!</v>
      </c>
      <c r="Q145" s="32"/>
      <c r="R145" s="31" t="e">
        <f t="shared" si="35"/>
        <v>#REF!</v>
      </c>
      <c r="S145" s="31" t="e">
        <f t="shared" si="36"/>
        <v>#REF!</v>
      </c>
      <c r="T145" s="31" t="e">
        <f t="shared" si="30"/>
        <v>#REF!</v>
      </c>
    </row>
    <row r="146" spans="1:20" ht="12.75">
      <c r="A146" s="30">
        <v>136</v>
      </c>
      <c r="B146" s="30"/>
      <c r="C146" s="31" t="e">
        <f t="shared" si="26"/>
        <v>#REF!</v>
      </c>
      <c r="D146" s="31" t="e">
        <f t="shared" si="31"/>
        <v>#REF!</v>
      </c>
      <c r="E146" s="31" t="e">
        <f t="shared" si="37"/>
        <v>#REF!</v>
      </c>
      <c r="G146" s="32"/>
      <c r="H146" s="31" t="e">
        <f t="shared" si="32"/>
        <v>#REF!</v>
      </c>
      <c r="I146" s="31" t="e">
        <f t="shared" si="33"/>
        <v>#REF!</v>
      </c>
      <c r="J146" s="31" t="e">
        <f t="shared" si="27"/>
        <v>#REF!</v>
      </c>
      <c r="M146" s="31" t="e">
        <f t="shared" si="34"/>
        <v>#REF!</v>
      </c>
      <c r="N146" s="31" t="e">
        <f t="shared" si="28"/>
        <v>#REF!</v>
      </c>
      <c r="O146" s="31" t="e">
        <f t="shared" si="29"/>
        <v>#REF!</v>
      </c>
      <c r="Q146" s="32"/>
      <c r="R146" s="31" t="e">
        <f t="shared" si="35"/>
        <v>#REF!</v>
      </c>
      <c r="S146" s="31" t="e">
        <f t="shared" si="36"/>
        <v>#REF!</v>
      </c>
      <c r="T146" s="31" t="e">
        <f t="shared" si="30"/>
        <v>#REF!</v>
      </c>
    </row>
    <row r="147" spans="1:20" ht="12.75">
      <c r="A147" s="30">
        <v>137</v>
      </c>
      <c r="B147" s="30"/>
      <c r="C147" s="31" t="e">
        <f t="shared" si="26"/>
        <v>#REF!</v>
      </c>
      <c r="D147" s="31" t="e">
        <f t="shared" si="31"/>
        <v>#REF!</v>
      </c>
      <c r="E147" s="31" t="e">
        <f t="shared" si="37"/>
        <v>#REF!</v>
      </c>
      <c r="G147" s="32"/>
      <c r="H147" s="31" t="e">
        <f t="shared" si="32"/>
        <v>#REF!</v>
      </c>
      <c r="I147" s="31" t="e">
        <f t="shared" si="33"/>
        <v>#REF!</v>
      </c>
      <c r="J147" s="31" t="e">
        <f t="shared" si="27"/>
        <v>#REF!</v>
      </c>
      <c r="M147" s="31" t="e">
        <f t="shared" si="34"/>
        <v>#REF!</v>
      </c>
      <c r="N147" s="31" t="e">
        <f t="shared" si="28"/>
        <v>#REF!</v>
      </c>
      <c r="O147" s="31" t="e">
        <f t="shared" si="29"/>
        <v>#REF!</v>
      </c>
      <c r="Q147" s="32"/>
      <c r="R147" s="31" t="e">
        <f t="shared" si="35"/>
        <v>#REF!</v>
      </c>
      <c r="S147" s="31" t="e">
        <f t="shared" si="36"/>
        <v>#REF!</v>
      </c>
      <c r="T147" s="31" t="e">
        <f t="shared" si="30"/>
        <v>#REF!</v>
      </c>
    </row>
    <row r="148" spans="1:20" ht="12.75">
      <c r="A148" s="30">
        <v>138</v>
      </c>
      <c r="B148" s="30"/>
      <c r="C148" s="31" t="e">
        <f t="shared" si="26"/>
        <v>#REF!</v>
      </c>
      <c r="D148" s="31" t="e">
        <f t="shared" si="31"/>
        <v>#REF!</v>
      </c>
      <c r="E148" s="31" t="e">
        <f t="shared" si="37"/>
        <v>#REF!</v>
      </c>
      <c r="G148" s="32"/>
      <c r="H148" s="31" t="e">
        <f t="shared" si="32"/>
        <v>#REF!</v>
      </c>
      <c r="I148" s="31" t="e">
        <f t="shared" si="33"/>
        <v>#REF!</v>
      </c>
      <c r="J148" s="31" t="e">
        <f t="shared" si="27"/>
        <v>#REF!</v>
      </c>
      <c r="M148" s="31" t="e">
        <f t="shared" si="34"/>
        <v>#REF!</v>
      </c>
      <c r="N148" s="31" t="e">
        <f t="shared" si="28"/>
        <v>#REF!</v>
      </c>
      <c r="O148" s="31" t="e">
        <f t="shared" si="29"/>
        <v>#REF!</v>
      </c>
      <c r="Q148" s="32"/>
      <c r="R148" s="31" t="e">
        <f t="shared" si="35"/>
        <v>#REF!</v>
      </c>
      <c r="S148" s="31" t="e">
        <f t="shared" si="36"/>
        <v>#REF!</v>
      </c>
      <c r="T148" s="31" t="e">
        <f t="shared" si="30"/>
        <v>#REF!</v>
      </c>
    </row>
    <row r="149" spans="1:20" ht="12.75">
      <c r="A149" s="30">
        <v>139</v>
      </c>
      <c r="B149" s="30"/>
      <c r="C149" s="31" t="e">
        <f t="shared" si="26"/>
        <v>#REF!</v>
      </c>
      <c r="D149" s="31" t="e">
        <f t="shared" si="31"/>
        <v>#REF!</v>
      </c>
      <c r="E149" s="31" t="e">
        <f t="shared" si="37"/>
        <v>#REF!</v>
      </c>
      <c r="G149" s="32"/>
      <c r="H149" s="31" t="e">
        <f t="shared" si="32"/>
        <v>#REF!</v>
      </c>
      <c r="I149" s="31" t="e">
        <f t="shared" si="33"/>
        <v>#REF!</v>
      </c>
      <c r="J149" s="31" t="e">
        <f t="shared" si="27"/>
        <v>#REF!</v>
      </c>
      <c r="M149" s="31" t="e">
        <f t="shared" si="34"/>
        <v>#REF!</v>
      </c>
      <c r="N149" s="31" t="e">
        <f t="shared" si="28"/>
        <v>#REF!</v>
      </c>
      <c r="O149" s="31" t="e">
        <f t="shared" si="29"/>
        <v>#REF!</v>
      </c>
      <c r="Q149" s="32"/>
      <c r="R149" s="31" t="e">
        <f t="shared" si="35"/>
        <v>#REF!</v>
      </c>
      <c r="S149" s="31" t="e">
        <f t="shared" si="36"/>
        <v>#REF!</v>
      </c>
      <c r="T149" s="31" t="e">
        <f t="shared" si="30"/>
        <v>#REF!</v>
      </c>
    </row>
    <row r="150" spans="1:20" ht="12.75">
      <c r="A150" s="30">
        <v>140</v>
      </c>
      <c r="B150" s="30"/>
      <c r="C150" s="31" t="e">
        <f t="shared" si="26"/>
        <v>#REF!</v>
      </c>
      <c r="D150" s="31" t="e">
        <f t="shared" si="31"/>
        <v>#REF!</v>
      </c>
      <c r="E150" s="31" t="e">
        <f t="shared" si="37"/>
        <v>#REF!</v>
      </c>
      <c r="G150" s="32"/>
      <c r="H150" s="31" t="e">
        <f t="shared" si="32"/>
        <v>#REF!</v>
      </c>
      <c r="I150" s="31" t="e">
        <f t="shared" si="33"/>
        <v>#REF!</v>
      </c>
      <c r="J150" s="31" t="e">
        <f t="shared" si="27"/>
        <v>#REF!</v>
      </c>
      <c r="M150" s="31" t="e">
        <f t="shared" si="34"/>
        <v>#REF!</v>
      </c>
      <c r="N150" s="31" t="e">
        <f t="shared" si="28"/>
        <v>#REF!</v>
      </c>
      <c r="O150" s="31" t="e">
        <f t="shared" si="29"/>
        <v>#REF!</v>
      </c>
      <c r="Q150" s="32"/>
      <c r="R150" s="31" t="e">
        <f t="shared" si="35"/>
        <v>#REF!</v>
      </c>
      <c r="S150" s="31" t="e">
        <f t="shared" si="36"/>
        <v>#REF!</v>
      </c>
      <c r="T150" s="31" t="e">
        <f t="shared" si="30"/>
        <v>#REF!</v>
      </c>
    </row>
    <row r="151" spans="1:20" ht="12.75">
      <c r="A151" s="30">
        <v>141</v>
      </c>
      <c r="B151" s="30"/>
      <c r="C151" s="31" t="e">
        <f t="shared" si="26"/>
        <v>#REF!</v>
      </c>
      <c r="D151" s="31" t="e">
        <f t="shared" si="31"/>
        <v>#REF!</v>
      </c>
      <c r="E151" s="31" t="e">
        <f t="shared" si="37"/>
        <v>#REF!</v>
      </c>
      <c r="G151" s="32"/>
      <c r="H151" s="31" t="e">
        <f t="shared" si="32"/>
        <v>#REF!</v>
      </c>
      <c r="I151" s="31" t="e">
        <f t="shared" si="33"/>
        <v>#REF!</v>
      </c>
      <c r="J151" s="31" t="e">
        <f t="shared" si="27"/>
        <v>#REF!</v>
      </c>
      <c r="M151" s="31" t="e">
        <f t="shared" si="34"/>
        <v>#REF!</v>
      </c>
      <c r="N151" s="31" t="e">
        <f t="shared" si="28"/>
        <v>#REF!</v>
      </c>
      <c r="O151" s="31" t="e">
        <f t="shared" si="29"/>
        <v>#REF!</v>
      </c>
      <c r="Q151" s="32"/>
      <c r="R151" s="31" t="e">
        <f t="shared" si="35"/>
        <v>#REF!</v>
      </c>
      <c r="S151" s="31" t="e">
        <f t="shared" si="36"/>
        <v>#REF!</v>
      </c>
      <c r="T151" s="31" t="e">
        <f t="shared" si="30"/>
        <v>#REF!</v>
      </c>
    </row>
    <row r="152" spans="1:20" ht="12.75">
      <c r="A152" s="30">
        <v>142</v>
      </c>
      <c r="B152" s="30"/>
      <c r="C152" s="31" t="e">
        <f t="shared" si="26"/>
        <v>#REF!</v>
      </c>
      <c r="D152" s="31" t="e">
        <f t="shared" si="31"/>
        <v>#REF!</v>
      </c>
      <c r="E152" s="31" t="e">
        <f t="shared" si="37"/>
        <v>#REF!</v>
      </c>
      <c r="G152" s="32"/>
      <c r="H152" s="31" t="e">
        <f t="shared" si="32"/>
        <v>#REF!</v>
      </c>
      <c r="I152" s="31" t="e">
        <f t="shared" si="33"/>
        <v>#REF!</v>
      </c>
      <c r="J152" s="31" t="e">
        <f t="shared" si="27"/>
        <v>#REF!</v>
      </c>
      <c r="M152" s="31" t="e">
        <f t="shared" si="34"/>
        <v>#REF!</v>
      </c>
      <c r="N152" s="31" t="e">
        <f t="shared" si="28"/>
        <v>#REF!</v>
      </c>
      <c r="O152" s="31" t="e">
        <f t="shared" si="29"/>
        <v>#REF!</v>
      </c>
      <c r="Q152" s="32"/>
      <c r="R152" s="31" t="e">
        <f t="shared" si="35"/>
        <v>#REF!</v>
      </c>
      <c r="S152" s="31" t="e">
        <f t="shared" si="36"/>
        <v>#REF!</v>
      </c>
      <c r="T152" s="31" t="e">
        <f t="shared" si="30"/>
        <v>#REF!</v>
      </c>
    </row>
    <row r="153" spans="1:20" ht="12.75">
      <c r="A153" s="30">
        <v>143</v>
      </c>
      <c r="B153" s="30"/>
      <c r="C153" s="31" t="e">
        <f t="shared" si="26"/>
        <v>#REF!</v>
      </c>
      <c r="D153" s="31" t="e">
        <f t="shared" si="31"/>
        <v>#REF!</v>
      </c>
      <c r="E153" s="31" t="e">
        <f t="shared" si="37"/>
        <v>#REF!</v>
      </c>
      <c r="G153" s="32"/>
      <c r="H153" s="31" t="e">
        <f t="shared" si="32"/>
        <v>#REF!</v>
      </c>
      <c r="I153" s="31" t="e">
        <f t="shared" si="33"/>
        <v>#REF!</v>
      </c>
      <c r="J153" s="31" t="e">
        <f t="shared" si="27"/>
        <v>#REF!</v>
      </c>
      <c r="M153" s="31" t="e">
        <f t="shared" si="34"/>
        <v>#REF!</v>
      </c>
      <c r="N153" s="31" t="e">
        <f t="shared" si="28"/>
        <v>#REF!</v>
      </c>
      <c r="O153" s="31" t="e">
        <f t="shared" si="29"/>
        <v>#REF!</v>
      </c>
      <c r="Q153" s="32"/>
      <c r="R153" s="31" t="e">
        <f t="shared" si="35"/>
        <v>#REF!</v>
      </c>
      <c r="S153" s="31" t="e">
        <f t="shared" si="36"/>
        <v>#REF!</v>
      </c>
      <c r="T153" s="31" t="e">
        <f t="shared" si="30"/>
        <v>#REF!</v>
      </c>
    </row>
    <row r="154" spans="1:20" ht="12.75">
      <c r="A154" s="30">
        <v>144</v>
      </c>
      <c r="B154" s="30"/>
      <c r="C154" s="31" t="e">
        <f t="shared" si="26"/>
        <v>#REF!</v>
      </c>
      <c r="D154" s="31" t="e">
        <f t="shared" si="31"/>
        <v>#REF!</v>
      </c>
      <c r="E154" s="31" t="e">
        <f t="shared" si="37"/>
        <v>#REF!</v>
      </c>
      <c r="G154" s="32"/>
      <c r="H154" s="31" t="e">
        <f t="shared" si="32"/>
        <v>#REF!</v>
      </c>
      <c r="I154" s="31" t="e">
        <f t="shared" si="33"/>
        <v>#REF!</v>
      </c>
      <c r="J154" s="31" t="e">
        <f t="shared" si="27"/>
        <v>#REF!</v>
      </c>
      <c r="M154" s="31" t="e">
        <f t="shared" si="34"/>
        <v>#REF!</v>
      </c>
      <c r="N154" s="31" t="e">
        <f t="shared" si="28"/>
        <v>#REF!</v>
      </c>
      <c r="O154" s="31" t="e">
        <f t="shared" si="29"/>
        <v>#REF!</v>
      </c>
      <c r="Q154" s="32"/>
      <c r="R154" s="31" t="e">
        <f t="shared" si="35"/>
        <v>#REF!</v>
      </c>
      <c r="S154" s="31" t="e">
        <f t="shared" si="36"/>
        <v>#REF!</v>
      </c>
      <c r="T154" s="31" t="e">
        <f t="shared" si="30"/>
        <v>#REF!</v>
      </c>
    </row>
    <row r="155" spans="1:20" ht="12.75">
      <c r="A155" s="30">
        <v>145</v>
      </c>
      <c r="B155" s="30"/>
      <c r="C155" s="31" t="e">
        <f t="shared" si="26"/>
        <v>#REF!</v>
      </c>
      <c r="D155" s="31" t="e">
        <f t="shared" si="31"/>
        <v>#REF!</v>
      </c>
      <c r="E155" s="31" t="e">
        <f t="shared" si="37"/>
        <v>#REF!</v>
      </c>
      <c r="G155" s="32"/>
      <c r="H155" s="31" t="e">
        <f t="shared" si="32"/>
        <v>#REF!</v>
      </c>
      <c r="I155" s="31" t="e">
        <f t="shared" si="33"/>
        <v>#REF!</v>
      </c>
      <c r="J155" s="31" t="e">
        <f t="shared" si="27"/>
        <v>#REF!</v>
      </c>
      <c r="M155" s="31" t="e">
        <f t="shared" si="34"/>
        <v>#REF!</v>
      </c>
      <c r="N155" s="31" t="e">
        <f t="shared" si="28"/>
        <v>#REF!</v>
      </c>
      <c r="O155" s="31" t="e">
        <f t="shared" si="29"/>
        <v>#REF!</v>
      </c>
      <c r="Q155" s="32"/>
      <c r="R155" s="31" t="e">
        <f t="shared" si="35"/>
        <v>#REF!</v>
      </c>
      <c r="S155" s="31" t="e">
        <f t="shared" si="36"/>
        <v>#REF!</v>
      </c>
      <c r="T155" s="31" t="e">
        <f t="shared" si="30"/>
        <v>#REF!</v>
      </c>
    </row>
    <row r="156" spans="1:20" ht="12.75">
      <c r="A156" s="30">
        <v>146</v>
      </c>
      <c r="B156" s="30"/>
      <c r="C156" s="31" t="e">
        <f t="shared" si="26"/>
        <v>#REF!</v>
      </c>
      <c r="D156" s="31" t="e">
        <f t="shared" si="31"/>
        <v>#REF!</v>
      </c>
      <c r="E156" s="31" t="e">
        <f t="shared" si="37"/>
        <v>#REF!</v>
      </c>
      <c r="G156" s="32"/>
      <c r="H156" s="31" t="e">
        <f t="shared" si="32"/>
        <v>#REF!</v>
      </c>
      <c r="I156" s="31" t="e">
        <f t="shared" si="33"/>
        <v>#REF!</v>
      </c>
      <c r="J156" s="31" t="e">
        <f t="shared" si="27"/>
        <v>#REF!</v>
      </c>
      <c r="M156" s="31" t="e">
        <f t="shared" si="34"/>
        <v>#REF!</v>
      </c>
      <c r="N156" s="31" t="e">
        <f t="shared" si="28"/>
        <v>#REF!</v>
      </c>
      <c r="O156" s="31" t="e">
        <f t="shared" si="29"/>
        <v>#REF!</v>
      </c>
      <c r="Q156" s="32"/>
      <c r="R156" s="31" t="e">
        <f t="shared" si="35"/>
        <v>#REF!</v>
      </c>
      <c r="S156" s="31" t="e">
        <f t="shared" si="36"/>
        <v>#REF!</v>
      </c>
      <c r="T156" s="31" t="e">
        <f t="shared" si="30"/>
        <v>#REF!</v>
      </c>
    </row>
    <row r="157" spans="1:20" ht="12.75">
      <c r="A157" s="30">
        <v>147</v>
      </c>
      <c r="B157" s="30"/>
      <c r="C157" s="31" t="e">
        <f t="shared" si="26"/>
        <v>#REF!</v>
      </c>
      <c r="D157" s="31" t="e">
        <f t="shared" si="31"/>
        <v>#REF!</v>
      </c>
      <c r="E157" s="31" t="e">
        <f t="shared" si="37"/>
        <v>#REF!</v>
      </c>
      <c r="G157" s="32"/>
      <c r="H157" s="31" t="e">
        <f t="shared" si="32"/>
        <v>#REF!</v>
      </c>
      <c r="I157" s="31" t="e">
        <f t="shared" si="33"/>
        <v>#REF!</v>
      </c>
      <c r="J157" s="31" t="e">
        <f t="shared" si="27"/>
        <v>#REF!</v>
      </c>
      <c r="M157" s="31" t="e">
        <f t="shared" si="34"/>
        <v>#REF!</v>
      </c>
      <c r="N157" s="31" t="e">
        <f t="shared" si="28"/>
        <v>#REF!</v>
      </c>
      <c r="O157" s="31" t="e">
        <f t="shared" si="29"/>
        <v>#REF!</v>
      </c>
      <c r="Q157" s="32"/>
      <c r="R157" s="31" t="e">
        <f t="shared" si="35"/>
        <v>#REF!</v>
      </c>
      <c r="S157" s="31" t="e">
        <f t="shared" si="36"/>
        <v>#REF!</v>
      </c>
      <c r="T157" s="31" t="e">
        <f t="shared" si="30"/>
        <v>#REF!</v>
      </c>
    </row>
    <row r="158" spans="1:20" ht="12.75">
      <c r="A158" s="30">
        <v>148</v>
      </c>
      <c r="B158" s="30"/>
      <c r="C158" s="31" t="e">
        <f t="shared" si="26"/>
        <v>#REF!</v>
      </c>
      <c r="D158" s="31" t="e">
        <f t="shared" si="31"/>
        <v>#REF!</v>
      </c>
      <c r="E158" s="31" t="e">
        <f t="shared" si="37"/>
        <v>#REF!</v>
      </c>
      <c r="G158" s="32"/>
      <c r="H158" s="31" t="e">
        <f t="shared" si="32"/>
        <v>#REF!</v>
      </c>
      <c r="I158" s="31" t="e">
        <f t="shared" si="33"/>
        <v>#REF!</v>
      </c>
      <c r="J158" s="31" t="e">
        <f t="shared" si="27"/>
        <v>#REF!</v>
      </c>
      <c r="M158" s="31" t="e">
        <f t="shared" si="34"/>
        <v>#REF!</v>
      </c>
      <c r="N158" s="31" t="e">
        <f t="shared" si="28"/>
        <v>#REF!</v>
      </c>
      <c r="O158" s="31" t="e">
        <f t="shared" si="29"/>
        <v>#REF!</v>
      </c>
      <c r="Q158" s="32"/>
      <c r="R158" s="31" t="e">
        <f t="shared" si="35"/>
        <v>#REF!</v>
      </c>
      <c r="S158" s="31" t="e">
        <f t="shared" si="36"/>
        <v>#REF!</v>
      </c>
      <c r="T158" s="31" t="e">
        <f t="shared" si="30"/>
        <v>#REF!</v>
      </c>
    </row>
    <row r="159" spans="1:20" ht="12.75">
      <c r="A159" s="30">
        <v>149</v>
      </c>
      <c r="B159" s="30"/>
      <c r="C159" s="31" t="e">
        <f t="shared" si="26"/>
        <v>#REF!</v>
      </c>
      <c r="D159" s="31" t="e">
        <f t="shared" si="31"/>
        <v>#REF!</v>
      </c>
      <c r="E159" s="31" t="e">
        <f t="shared" si="37"/>
        <v>#REF!</v>
      </c>
      <c r="G159" s="32"/>
      <c r="H159" s="31" t="e">
        <f t="shared" si="32"/>
        <v>#REF!</v>
      </c>
      <c r="I159" s="31" t="e">
        <f t="shared" si="33"/>
        <v>#REF!</v>
      </c>
      <c r="J159" s="31" t="e">
        <f t="shared" si="27"/>
        <v>#REF!</v>
      </c>
      <c r="M159" s="31" t="e">
        <f t="shared" si="34"/>
        <v>#REF!</v>
      </c>
      <c r="N159" s="31" t="e">
        <f t="shared" si="28"/>
        <v>#REF!</v>
      </c>
      <c r="O159" s="31" t="e">
        <f t="shared" si="29"/>
        <v>#REF!</v>
      </c>
      <c r="Q159" s="32"/>
      <c r="R159" s="31" t="e">
        <f t="shared" si="35"/>
        <v>#REF!</v>
      </c>
      <c r="S159" s="31" t="e">
        <f t="shared" si="36"/>
        <v>#REF!</v>
      </c>
      <c r="T159" s="31" t="e">
        <f t="shared" si="30"/>
        <v>#REF!</v>
      </c>
    </row>
    <row r="160" spans="1:20" ht="12.75">
      <c r="A160" s="30">
        <v>150</v>
      </c>
      <c r="B160" s="30"/>
      <c r="C160" s="31" t="e">
        <f t="shared" si="26"/>
        <v>#REF!</v>
      </c>
      <c r="D160" s="31" t="e">
        <f t="shared" si="31"/>
        <v>#REF!</v>
      </c>
      <c r="E160" s="31" t="e">
        <f t="shared" si="37"/>
        <v>#REF!</v>
      </c>
      <c r="G160" s="32"/>
      <c r="H160" s="31" t="e">
        <f t="shared" si="32"/>
        <v>#REF!</v>
      </c>
      <c r="I160" s="31" t="e">
        <f t="shared" si="33"/>
        <v>#REF!</v>
      </c>
      <c r="J160" s="31" t="e">
        <f t="shared" si="27"/>
        <v>#REF!</v>
      </c>
      <c r="M160" s="31" t="e">
        <f t="shared" si="34"/>
        <v>#REF!</v>
      </c>
      <c r="N160" s="31" t="e">
        <f t="shared" si="28"/>
        <v>#REF!</v>
      </c>
      <c r="O160" s="31" t="e">
        <f t="shared" si="29"/>
        <v>#REF!</v>
      </c>
      <c r="Q160" s="32"/>
      <c r="R160" s="31" t="e">
        <f t="shared" si="35"/>
        <v>#REF!</v>
      </c>
      <c r="S160" s="31" t="e">
        <f t="shared" si="36"/>
        <v>#REF!</v>
      </c>
      <c r="T160" s="31" t="e">
        <f t="shared" si="30"/>
        <v>#REF!</v>
      </c>
    </row>
    <row r="161" spans="1:20" ht="12.75">
      <c r="A161" s="30">
        <v>151</v>
      </c>
      <c r="B161" s="30"/>
      <c r="C161" s="31" t="e">
        <f t="shared" si="26"/>
        <v>#REF!</v>
      </c>
      <c r="D161" s="31" t="e">
        <f t="shared" si="31"/>
        <v>#REF!</v>
      </c>
      <c r="E161" s="31" t="e">
        <f t="shared" si="37"/>
        <v>#REF!</v>
      </c>
      <c r="G161" s="32"/>
      <c r="H161" s="31" t="e">
        <f t="shared" si="32"/>
        <v>#REF!</v>
      </c>
      <c r="I161" s="31" t="e">
        <f t="shared" si="33"/>
        <v>#REF!</v>
      </c>
      <c r="J161" s="31" t="e">
        <f t="shared" si="27"/>
        <v>#REF!</v>
      </c>
      <c r="M161" s="31" t="e">
        <f t="shared" si="34"/>
        <v>#REF!</v>
      </c>
      <c r="N161" s="31" t="e">
        <f t="shared" si="28"/>
        <v>#REF!</v>
      </c>
      <c r="O161" s="31" t="e">
        <f t="shared" si="29"/>
        <v>#REF!</v>
      </c>
      <c r="Q161" s="32"/>
      <c r="R161" s="31" t="e">
        <f t="shared" si="35"/>
        <v>#REF!</v>
      </c>
      <c r="S161" s="31" t="e">
        <f t="shared" si="36"/>
        <v>#REF!</v>
      </c>
      <c r="T161" s="31" t="e">
        <f t="shared" si="30"/>
        <v>#REF!</v>
      </c>
    </row>
    <row r="162" spans="1:20" ht="12.75">
      <c r="A162" s="30">
        <v>152</v>
      </c>
      <c r="B162" s="30"/>
      <c r="C162" s="31" t="e">
        <f t="shared" si="26"/>
        <v>#REF!</v>
      </c>
      <c r="D162" s="31" t="e">
        <f t="shared" si="31"/>
        <v>#REF!</v>
      </c>
      <c r="E162" s="31" t="e">
        <f t="shared" si="37"/>
        <v>#REF!</v>
      </c>
      <c r="G162" s="32"/>
      <c r="H162" s="31" t="e">
        <f t="shared" si="32"/>
        <v>#REF!</v>
      </c>
      <c r="I162" s="31" t="e">
        <f t="shared" si="33"/>
        <v>#REF!</v>
      </c>
      <c r="J162" s="31" t="e">
        <f t="shared" si="27"/>
        <v>#REF!</v>
      </c>
      <c r="M162" s="31" t="e">
        <f t="shared" si="34"/>
        <v>#REF!</v>
      </c>
      <c r="N162" s="31" t="e">
        <f t="shared" si="28"/>
        <v>#REF!</v>
      </c>
      <c r="O162" s="31" t="e">
        <f t="shared" si="29"/>
        <v>#REF!</v>
      </c>
      <c r="Q162" s="32"/>
      <c r="R162" s="31" t="e">
        <f t="shared" si="35"/>
        <v>#REF!</v>
      </c>
      <c r="S162" s="31" t="e">
        <f t="shared" si="36"/>
        <v>#REF!</v>
      </c>
      <c r="T162" s="31" t="e">
        <f t="shared" si="30"/>
        <v>#REF!</v>
      </c>
    </row>
    <row r="163" spans="1:20" ht="12.75">
      <c r="A163" s="30">
        <v>153</v>
      </c>
      <c r="B163" s="30"/>
      <c r="C163" s="31" t="e">
        <f t="shared" si="26"/>
        <v>#REF!</v>
      </c>
      <c r="D163" s="31" t="e">
        <f t="shared" si="31"/>
        <v>#REF!</v>
      </c>
      <c r="E163" s="31" t="e">
        <f t="shared" si="37"/>
        <v>#REF!</v>
      </c>
      <c r="G163" s="32"/>
      <c r="H163" s="31" t="e">
        <f t="shared" si="32"/>
        <v>#REF!</v>
      </c>
      <c r="I163" s="31" t="e">
        <f t="shared" si="33"/>
        <v>#REF!</v>
      </c>
      <c r="J163" s="31" t="e">
        <f t="shared" si="27"/>
        <v>#REF!</v>
      </c>
      <c r="M163" s="31" t="e">
        <f t="shared" si="34"/>
        <v>#REF!</v>
      </c>
      <c r="N163" s="31" t="e">
        <f t="shared" si="28"/>
        <v>#REF!</v>
      </c>
      <c r="O163" s="31" t="e">
        <f t="shared" si="29"/>
        <v>#REF!</v>
      </c>
      <c r="Q163" s="32"/>
      <c r="R163" s="31" t="e">
        <f t="shared" si="35"/>
        <v>#REF!</v>
      </c>
      <c r="S163" s="31" t="e">
        <f t="shared" si="36"/>
        <v>#REF!</v>
      </c>
      <c r="T163" s="31" t="e">
        <f t="shared" si="30"/>
        <v>#REF!</v>
      </c>
    </row>
    <row r="164" spans="1:20" ht="12.75">
      <c r="A164" s="30">
        <v>154</v>
      </c>
      <c r="B164" s="30"/>
      <c r="C164" s="31" t="e">
        <f t="shared" si="26"/>
        <v>#REF!</v>
      </c>
      <c r="D164" s="31" t="e">
        <f t="shared" si="31"/>
        <v>#REF!</v>
      </c>
      <c r="E164" s="31" t="e">
        <f t="shared" si="37"/>
        <v>#REF!</v>
      </c>
      <c r="G164" s="32"/>
      <c r="H164" s="31" t="e">
        <f t="shared" si="32"/>
        <v>#REF!</v>
      </c>
      <c r="I164" s="31" t="e">
        <f t="shared" si="33"/>
        <v>#REF!</v>
      </c>
      <c r="J164" s="31" t="e">
        <f t="shared" si="27"/>
        <v>#REF!</v>
      </c>
      <c r="M164" s="31" t="e">
        <f t="shared" si="34"/>
        <v>#REF!</v>
      </c>
      <c r="N164" s="31" t="e">
        <f t="shared" si="28"/>
        <v>#REF!</v>
      </c>
      <c r="O164" s="31" t="e">
        <f t="shared" si="29"/>
        <v>#REF!</v>
      </c>
      <c r="Q164" s="32"/>
      <c r="R164" s="31" t="e">
        <f t="shared" si="35"/>
        <v>#REF!</v>
      </c>
      <c r="S164" s="31" t="e">
        <f t="shared" si="36"/>
        <v>#REF!</v>
      </c>
      <c r="T164" s="31" t="e">
        <f t="shared" si="30"/>
        <v>#REF!</v>
      </c>
    </row>
    <row r="165" spans="1:20" ht="12.75">
      <c r="A165" s="30">
        <v>155</v>
      </c>
      <c r="B165" s="30"/>
      <c r="C165" s="31" t="e">
        <f t="shared" si="26"/>
        <v>#REF!</v>
      </c>
      <c r="D165" s="31" t="e">
        <f t="shared" si="31"/>
        <v>#REF!</v>
      </c>
      <c r="E165" s="31" t="e">
        <f t="shared" si="37"/>
        <v>#REF!</v>
      </c>
      <c r="G165" s="32"/>
      <c r="H165" s="31" t="e">
        <f t="shared" si="32"/>
        <v>#REF!</v>
      </c>
      <c r="I165" s="31" t="e">
        <f t="shared" si="33"/>
        <v>#REF!</v>
      </c>
      <c r="J165" s="31" t="e">
        <f t="shared" si="27"/>
        <v>#REF!</v>
      </c>
      <c r="M165" s="31" t="e">
        <f t="shared" si="34"/>
        <v>#REF!</v>
      </c>
      <c r="N165" s="31" t="e">
        <f t="shared" si="28"/>
        <v>#REF!</v>
      </c>
      <c r="O165" s="31" t="e">
        <f t="shared" si="29"/>
        <v>#REF!</v>
      </c>
      <c r="Q165" s="32"/>
      <c r="R165" s="31" t="e">
        <f t="shared" si="35"/>
        <v>#REF!</v>
      </c>
      <c r="S165" s="31" t="e">
        <f t="shared" si="36"/>
        <v>#REF!</v>
      </c>
      <c r="T165" s="31" t="e">
        <f t="shared" si="30"/>
        <v>#REF!</v>
      </c>
    </row>
    <row r="166" spans="1:20" ht="12.75">
      <c r="A166" s="30">
        <v>156</v>
      </c>
      <c r="B166" s="30"/>
      <c r="C166" s="31" t="e">
        <f t="shared" si="26"/>
        <v>#REF!</v>
      </c>
      <c r="D166" s="31" t="e">
        <f t="shared" si="31"/>
        <v>#REF!</v>
      </c>
      <c r="E166" s="31" t="e">
        <f t="shared" si="37"/>
        <v>#REF!</v>
      </c>
      <c r="G166" s="32"/>
      <c r="H166" s="31" t="e">
        <f t="shared" si="32"/>
        <v>#REF!</v>
      </c>
      <c r="I166" s="31" t="e">
        <f t="shared" si="33"/>
        <v>#REF!</v>
      </c>
      <c r="J166" s="31" t="e">
        <f t="shared" si="27"/>
        <v>#REF!</v>
      </c>
      <c r="M166" s="31" t="e">
        <f t="shared" si="34"/>
        <v>#REF!</v>
      </c>
      <c r="N166" s="31" t="e">
        <f t="shared" si="28"/>
        <v>#REF!</v>
      </c>
      <c r="O166" s="31" t="e">
        <f t="shared" si="29"/>
        <v>#REF!</v>
      </c>
      <c r="Q166" s="32"/>
      <c r="R166" s="31" t="e">
        <f t="shared" si="35"/>
        <v>#REF!</v>
      </c>
      <c r="S166" s="31" t="e">
        <f t="shared" si="36"/>
        <v>#REF!</v>
      </c>
      <c r="T166" s="31" t="e">
        <f t="shared" si="30"/>
        <v>#REF!</v>
      </c>
    </row>
    <row r="167" spans="1:20" ht="12.75">
      <c r="A167" s="30">
        <v>157</v>
      </c>
      <c r="B167" s="30"/>
      <c r="C167" s="31" t="e">
        <f t="shared" si="26"/>
        <v>#REF!</v>
      </c>
      <c r="D167" s="31" t="e">
        <f t="shared" si="31"/>
        <v>#REF!</v>
      </c>
      <c r="E167" s="31" t="e">
        <f t="shared" si="37"/>
        <v>#REF!</v>
      </c>
      <c r="G167" s="32"/>
      <c r="H167" s="31" t="e">
        <f t="shared" si="32"/>
        <v>#REF!</v>
      </c>
      <c r="I167" s="31" t="e">
        <f t="shared" si="33"/>
        <v>#REF!</v>
      </c>
      <c r="J167" s="31" t="e">
        <f t="shared" si="27"/>
        <v>#REF!</v>
      </c>
      <c r="M167" s="31" t="e">
        <f t="shared" si="34"/>
        <v>#REF!</v>
      </c>
      <c r="N167" s="31" t="e">
        <f t="shared" si="28"/>
        <v>#REF!</v>
      </c>
      <c r="O167" s="31" t="e">
        <f t="shared" si="29"/>
        <v>#REF!</v>
      </c>
      <c r="Q167" s="32"/>
      <c r="R167" s="31" t="e">
        <f t="shared" si="35"/>
        <v>#REF!</v>
      </c>
      <c r="S167" s="31" t="e">
        <f t="shared" si="36"/>
        <v>#REF!</v>
      </c>
      <c r="T167" s="31" t="e">
        <f t="shared" si="30"/>
        <v>#REF!</v>
      </c>
    </row>
    <row r="168" spans="1:20" ht="12.75">
      <c r="A168" s="30">
        <v>158</v>
      </c>
      <c r="B168" s="30"/>
      <c r="C168" s="31" t="e">
        <f t="shared" si="26"/>
        <v>#REF!</v>
      </c>
      <c r="D168" s="31" t="e">
        <f t="shared" si="31"/>
        <v>#REF!</v>
      </c>
      <c r="E168" s="31" t="e">
        <f t="shared" si="37"/>
        <v>#REF!</v>
      </c>
      <c r="G168" s="32"/>
      <c r="H168" s="31" t="e">
        <f t="shared" si="32"/>
        <v>#REF!</v>
      </c>
      <c r="I168" s="31" t="e">
        <f t="shared" si="33"/>
        <v>#REF!</v>
      </c>
      <c r="J168" s="31" t="e">
        <f t="shared" si="27"/>
        <v>#REF!</v>
      </c>
      <c r="M168" s="31" t="e">
        <f t="shared" si="34"/>
        <v>#REF!</v>
      </c>
      <c r="N168" s="31" t="e">
        <f t="shared" si="28"/>
        <v>#REF!</v>
      </c>
      <c r="O168" s="31" t="e">
        <f t="shared" si="29"/>
        <v>#REF!</v>
      </c>
      <c r="Q168" s="32"/>
      <c r="R168" s="31" t="e">
        <f t="shared" si="35"/>
        <v>#REF!</v>
      </c>
      <c r="S168" s="31" t="e">
        <f t="shared" si="36"/>
        <v>#REF!</v>
      </c>
      <c r="T168" s="31" t="e">
        <f t="shared" si="30"/>
        <v>#REF!</v>
      </c>
    </row>
    <row r="169" spans="1:20" ht="12.75">
      <c r="A169" s="30">
        <v>159</v>
      </c>
      <c r="B169" s="30"/>
      <c r="C169" s="31" t="e">
        <f t="shared" si="26"/>
        <v>#REF!</v>
      </c>
      <c r="D169" s="31" t="e">
        <f t="shared" si="31"/>
        <v>#REF!</v>
      </c>
      <c r="E169" s="31" t="e">
        <f t="shared" si="37"/>
        <v>#REF!</v>
      </c>
      <c r="G169" s="32"/>
      <c r="H169" s="31" t="e">
        <f t="shared" si="32"/>
        <v>#REF!</v>
      </c>
      <c r="I169" s="31" t="e">
        <f t="shared" si="33"/>
        <v>#REF!</v>
      </c>
      <c r="J169" s="31" t="e">
        <f t="shared" si="27"/>
        <v>#REF!</v>
      </c>
      <c r="M169" s="31" t="e">
        <f t="shared" si="34"/>
        <v>#REF!</v>
      </c>
      <c r="N169" s="31" t="e">
        <f t="shared" si="28"/>
        <v>#REF!</v>
      </c>
      <c r="O169" s="31" t="e">
        <f t="shared" si="29"/>
        <v>#REF!</v>
      </c>
      <c r="Q169" s="32"/>
      <c r="R169" s="31" t="e">
        <f t="shared" si="35"/>
        <v>#REF!</v>
      </c>
      <c r="S169" s="31" t="e">
        <f t="shared" si="36"/>
        <v>#REF!</v>
      </c>
      <c r="T169" s="31" t="e">
        <f t="shared" si="30"/>
        <v>#REF!</v>
      </c>
    </row>
    <row r="170" spans="1:20" ht="12.75">
      <c r="A170" s="30">
        <v>160</v>
      </c>
      <c r="B170" s="30"/>
      <c r="C170" s="31" t="e">
        <f t="shared" si="26"/>
        <v>#REF!</v>
      </c>
      <c r="D170" s="31" t="e">
        <f t="shared" si="31"/>
        <v>#REF!</v>
      </c>
      <c r="E170" s="31" t="e">
        <f t="shared" si="37"/>
        <v>#REF!</v>
      </c>
      <c r="G170" s="32"/>
      <c r="H170" s="31" t="e">
        <f t="shared" si="32"/>
        <v>#REF!</v>
      </c>
      <c r="I170" s="31" t="e">
        <f t="shared" si="33"/>
        <v>#REF!</v>
      </c>
      <c r="J170" s="31" t="e">
        <f t="shared" si="27"/>
        <v>#REF!</v>
      </c>
      <c r="M170" s="31" t="e">
        <f t="shared" si="34"/>
        <v>#REF!</v>
      </c>
      <c r="N170" s="31" t="e">
        <f t="shared" si="28"/>
        <v>#REF!</v>
      </c>
      <c r="O170" s="31" t="e">
        <f t="shared" si="29"/>
        <v>#REF!</v>
      </c>
      <c r="Q170" s="32"/>
      <c r="R170" s="31" t="e">
        <f t="shared" si="35"/>
        <v>#REF!</v>
      </c>
      <c r="S170" s="31" t="e">
        <f t="shared" si="36"/>
        <v>#REF!</v>
      </c>
      <c r="T170" s="31" t="e">
        <f t="shared" si="30"/>
        <v>#REF!</v>
      </c>
    </row>
    <row r="171" spans="1:20" ht="12.75">
      <c r="A171" s="30">
        <v>161</v>
      </c>
      <c r="B171" s="30"/>
      <c r="C171" s="31" t="e">
        <f t="shared" si="26"/>
        <v>#REF!</v>
      </c>
      <c r="D171" s="31" t="e">
        <f t="shared" si="31"/>
        <v>#REF!</v>
      </c>
      <c r="E171" s="31" t="e">
        <f t="shared" si="37"/>
        <v>#REF!</v>
      </c>
      <c r="G171" s="32"/>
      <c r="H171" s="31" t="e">
        <f t="shared" si="32"/>
        <v>#REF!</v>
      </c>
      <c r="I171" s="31" t="e">
        <f t="shared" si="33"/>
        <v>#REF!</v>
      </c>
      <c r="J171" s="31" t="e">
        <f t="shared" si="27"/>
        <v>#REF!</v>
      </c>
      <c r="M171" s="31" t="e">
        <f t="shared" si="34"/>
        <v>#REF!</v>
      </c>
      <c r="N171" s="31" t="e">
        <f t="shared" si="28"/>
        <v>#REF!</v>
      </c>
      <c r="O171" s="31" t="e">
        <f t="shared" si="29"/>
        <v>#REF!</v>
      </c>
      <c r="Q171" s="32"/>
      <c r="R171" s="31" t="e">
        <f t="shared" si="35"/>
        <v>#REF!</v>
      </c>
      <c r="S171" s="31" t="e">
        <f t="shared" si="36"/>
        <v>#REF!</v>
      </c>
      <c r="T171" s="31" t="e">
        <f t="shared" si="30"/>
        <v>#REF!</v>
      </c>
    </row>
    <row r="172" spans="1:20" ht="12.75">
      <c r="A172" s="30">
        <v>162</v>
      </c>
      <c r="B172" s="30"/>
      <c r="C172" s="31" t="e">
        <f t="shared" si="26"/>
        <v>#REF!</v>
      </c>
      <c r="D172" s="31" t="e">
        <f t="shared" si="31"/>
        <v>#REF!</v>
      </c>
      <c r="E172" s="31" t="e">
        <f t="shared" si="37"/>
        <v>#REF!</v>
      </c>
      <c r="G172" s="32"/>
      <c r="H172" s="31" t="e">
        <f t="shared" si="32"/>
        <v>#REF!</v>
      </c>
      <c r="I172" s="31" t="e">
        <f t="shared" si="33"/>
        <v>#REF!</v>
      </c>
      <c r="J172" s="31" t="e">
        <f t="shared" si="27"/>
        <v>#REF!</v>
      </c>
      <c r="M172" s="31" t="e">
        <f t="shared" si="34"/>
        <v>#REF!</v>
      </c>
      <c r="N172" s="31" t="e">
        <f t="shared" si="28"/>
        <v>#REF!</v>
      </c>
      <c r="O172" s="31" t="e">
        <f t="shared" si="29"/>
        <v>#REF!</v>
      </c>
      <c r="Q172" s="32"/>
      <c r="R172" s="31" t="e">
        <f t="shared" si="35"/>
        <v>#REF!</v>
      </c>
      <c r="S172" s="31" t="e">
        <f t="shared" si="36"/>
        <v>#REF!</v>
      </c>
      <c r="T172" s="31" t="e">
        <f t="shared" si="30"/>
        <v>#REF!</v>
      </c>
    </row>
    <row r="173" spans="1:20" ht="12.75">
      <c r="A173" s="30">
        <v>163</v>
      </c>
      <c r="B173" s="30"/>
      <c r="C173" s="31" t="e">
        <f t="shared" si="26"/>
        <v>#REF!</v>
      </c>
      <c r="D173" s="31" t="e">
        <f t="shared" si="31"/>
        <v>#REF!</v>
      </c>
      <c r="E173" s="31" t="e">
        <f t="shared" si="37"/>
        <v>#REF!</v>
      </c>
      <c r="G173" s="32"/>
      <c r="H173" s="31" t="e">
        <f t="shared" si="32"/>
        <v>#REF!</v>
      </c>
      <c r="I173" s="31" t="e">
        <f t="shared" si="33"/>
        <v>#REF!</v>
      </c>
      <c r="J173" s="31" t="e">
        <f t="shared" si="27"/>
        <v>#REF!</v>
      </c>
      <c r="M173" s="31" t="e">
        <f t="shared" si="34"/>
        <v>#REF!</v>
      </c>
      <c r="N173" s="31" t="e">
        <f t="shared" si="28"/>
        <v>#REF!</v>
      </c>
      <c r="O173" s="31" t="e">
        <f t="shared" si="29"/>
        <v>#REF!</v>
      </c>
      <c r="Q173" s="32"/>
      <c r="R173" s="31" t="e">
        <f t="shared" si="35"/>
        <v>#REF!</v>
      </c>
      <c r="S173" s="31" t="e">
        <f t="shared" si="36"/>
        <v>#REF!</v>
      </c>
      <c r="T173" s="31" t="e">
        <f t="shared" si="30"/>
        <v>#REF!</v>
      </c>
    </row>
    <row r="174" spans="1:20" ht="12.75">
      <c r="A174" s="30">
        <v>164</v>
      </c>
      <c r="B174" s="30"/>
      <c r="C174" s="31" t="e">
        <f t="shared" si="26"/>
        <v>#REF!</v>
      </c>
      <c r="D174" s="31" t="e">
        <f t="shared" si="31"/>
        <v>#REF!</v>
      </c>
      <c r="E174" s="31" t="e">
        <f t="shared" si="37"/>
        <v>#REF!</v>
      </c>
      <c r="G174" s="32"/>
      <c r="H174" s="31" t="e">
        <f t="shared" si="32"/>
        <v>#REF!</v>
      </c>
      <c r="I174" s="31" t="e">
        <f t="shared" si="33"/>
        <v>#REF!</v>
      </c>
      <c r="J174" s="31" t="e">
        <f t="shared" si="27"/>
        <v>#REF!</v>
      </c>
      <c r="M174" s="31" t="e">
        <f t="shared" si="34"/>
        <v>#REF!</v>
      </c>
      <c r="N174" s="31" t="e">
        <f t="shared" si="28"/>
        <v>#REF!</v>
      </c>
      <c r="O174" s="31" t="e">
        <f t="shared" si="29"/>
        <v>#REF!</v>
      </c>
      <c r="Q174" s="32"/>
      <c r="R174" s="31" t="e">
        <f t="shared" si="35"/>
        <v>#REF!</v>
      </c>
      <c r="S174" s="31" t="e">
        <f t="shared" si="36"/>
        <v>#REF!</v>
      </c>
      <c r="T174" s="31" t="e">
        <f t="shared" si="30"/>
        <v>#REF!</v>
      </c>
    </row>
    <row r="175" spans="1:20" ht="12.75">
      <c r="A175" s="30">
        <v>165</v>
      </c>
      <c r="B175" s="30"/>
      <c r="C175" s="31" t="e">
        <f t="shared" si="26"/>
        <v>#REF!</v>
      </c>
      <c r="D175" s="31" t="e">
        <f t="shared" si="31"/>
        <v>#REF!</v>
      </c>
      <c r="E175" s="31" t="e">
        <f t="shared" si="37"/>
        <v>#REF!</v>
      </c>
      <c r="G175" s="32"/>
      <c r="H175" s="31" t="e">
        <f t="shared" si="32"/>
        <v>#REF!</v>
      </c>
      <c r="I175" s="31" t="e">
        <f t="shared" si="33"/>
        <v>#REF!</v>
      </c>
      <c r="J175" s="31" t="e">
        <f t="shared" si="27"/>
        <v>#REF!</v>
      </c>
      <c r="M175" s="31" t="e">
        <f t="shared" si="34"/>
        <v>#REF!</v>
      </c>
      <c r="N175" s="31" t="e">
        <f t="shared" si="28"/>
        <v>#REF!</v>
      </c>
      <c r="O175" s="31" t="e">
        <f t="shared" si="29"/>
        <v>#REF!</v>
      </c>
      <c r="Q175" s="32"/>
      <c r="R175" s="31" t="e">
        <f t="shared" si="35"/>
        <v>#REF!</v>
      </c>
      <c r="S175" s="31" t="e">
        <f t="shared" si="36"/>
        <v>#REF!</v>
      </c>
      <c r="T175" s="31" t="e">
        <f t="shared" si="30"/>
        <v>#REF!</v>
      </c>
    </row>
    <row r="176" spans="1:20" ht="12.75">
      <c r="A176" s="30">
        <v>166</v>
      </c>
      <c r="B176" s="30"/>
      <c r="C176" s="31" t="e">
        <f t="shared" si="26"/>
        <v>#REF!</v>
      </c>
      <c r="D176" s="31" t="e">
        <f t="shared" si="31"/>
        <v>#REF!</v>
      </c>
      <c r="E176" s="31" t="e">
        <f t="shared" si="37"/>
        <v>#REF!</v>
      </c>
      <c r="G176" s="32"/>
      <c r="H176" s="31" t="e">
        <f t="shared" si="32"/>
        <v>#REF!</v>
      </c>
      <c r="I176" s="31" t="e">
        <f t="shared" si="33"/>
        <v>#REF!</v>
      </c>
      <c r="J176" s="31" t="e">
        <f t="shared" si="27"/>
        <v>#REF!</v>
      </c>
      <c r="M176" s="31" t="e">
        <f t="shared" si="34"/>
        <v>#REF!</v>
      </c>
      <c r="N176" s="31" t="e">
        <f t="shared" si="28"/>
        <v>#REF!</v>
      </c>
      <c r="O176" s="31" t="e">
        <f t="shared" si="29"/>
        <v>#REF!</v>
      </c>
      <c r="Q176" s="32"/>
      <c r="R176" s="31" t="e">
        <f t="shared" si="35"/>
        <v>#REF!</v>
      </c>
      <c r="S176" s="31" t="e">
        <f t="shared" si="36"/>
        <v>#REF!</v>
      </c>
      <c r="T176" s="31" t="e">
        <f t="shared" si="30"/>
        <v>#REF!</v>
      </c>
    </row>
    <row r="177" spans="1:20" ht="12.75">
      <c r="A177" s="30">
        <v>167</v>
      </c>
      <c r="B177" s="30"/>
      <c r="C177" s="31" t="e">
        <f t="shared" si="26"/>
        <v>#REF!</v>
      </c>
      <c r="D177" s="31" t="e">
        <f t="shared" si="31"/>
        <v>#REF!</v>
      </c>
      <c r="E177" s="31" t="e">
        <f t="shared" si="37"/>
        <v>#REF!</v>
      </c>
      <c r="G177" s="32"/>
      <c r="H177" s="31" t="e">
        <f t="shared" si="32"/>
        <v>#REF!</v>
      </c>
      <c r="I177" s="31" t="e">
        <f t="shared" si="33"/>
        <v>#REF!</v>
      </c>
      <c r="J177" s="31" t="e">
        <f t="shared" si="27"/>
        <v>#REF!</v>
      </c>
      <c r="M177" s="31" t="e">
        <f t="shared" si="34"/>
        <v>#REF!</v>
      </c>
      <c r="N177" s="31" t="e">
        <f t="shared" si="28"/>
        <v>#REF!</v>
      </c>
      <c r="O177" s="31" t="e">
        <f t="shared" si="29"/>
        <v>#REF!</v>
      </c>
      <c r="Q177" s="32"/>
      <c r="R177" s="31" t="e">
        <f t="shared" si="35"/>
        <v>#REF!</v>
      </c>
      <c r="S177" s="31" t="e">
        <f t="shared" si="36"/>
        <v>#REF!</v>
      </c>
      <c r="T177" s="31" t="e">
        <f t="shared" si="30"/>
        <v>#REF!</v>
      </c>
    </row>
    <row r="178" spans="1:20" ht="12.75">
      <c r="A178" s="30">
        <v>168</v>
      </c>
      <c r="B178" s="30"/>
      <c r="C178" s="31" t="e">
        <f t="shared" si="26"/>
        <v>#REF!</v>
      </c>
      <c r="D178" s="31" t="e">
        <f t="shared" si="31"/>
        <v>#REF!</v>
      </c>
      <c r="E178" s="31" t="e">
        <f t="shared" si="37"/>
        <v>#REF!</v>
      </c>
      <c r="G178" s="32"/>
      <c r="H178" s="31" t="e">
        <f t="shared" si="32"/>
        <v>#REF!</v>
      </c>
      <c r="I178" s="31" t="e">
        <f t="shared" si="33"/>
        <v>#REF!</v>
      </c>
      <c r="J178" s="31" t="e">
        <f t="shared" si="27"/>
        <v>#REF!</v>
      </c>
      <c r="M178" s="31" t="e">
        <f t="shared" si="34"/>
        <v>#REF!</v>
      </c>
      <c r="N178" s="31" t="e">
        <f t="shared" si="28"/>
        <v>#REF!</v>
      </c>
      <c r="O178" s="31" t="e">
        <f t="shared" si="29"/>
        <v>#REF!</v>
      </c>
      <c r="Q178" s="32"/>
      <c r="R178" s="31" t="e">
        <f t="shared" si="35"/>
        <v>#REF!</v>
      </c>
      <c r="S178" s="31" t="e">
        <f t="shared" si="36"/>
        <v>#REF!</v>
      </c>
      <c r="T178" s="31" t="e">
        <f t="shared" si="30"/>
        <v>#REF!</v>
      </c>
    </row>
    <row r="179" spans="1:20" ht="12.75">
      <c r="A179" s="30">
        <v>169</v>
      </c>
      <c r="B179" s="30"/>
      <c r="C179" s="31" t="e">
        <f t="shared" si="26"/>
        <v>#REF!</v>
      </c>
      <c r="D179" s="31" t="e">
        <f t="shared" si="31"/>
        <v>#REF!</v>
      </c>
      <c r="E179" s="31" t="e">
        <f t="shared" si="37"/>
        <v>#REF!</v>
      </c>
      <c r="G179" s="32"/>
      <c r="H179" s="31" t="e">
        <f t="shared" si="32"/>
        <v>#REF!</v>
      </c>
      <c r="I179" s="31" t="e">
        <f t="shared" si="33"/>
        <v>#REF!</v>
      </c>
      <c r="J179" s="31" t="e">
        <f t="shared" si="27"/>
        <v>#REF!</v>
      </c>
      <c r="M179" s="31" t="e">
        <f t="shared" si="34"/>
        <v>#REF!</v>
      </c>
      <c r="N179" s="31" t="e">
        <f t="shared" si="28"/>
        <v>#REF!</v>
      </c>
      <c r="O179" s="31" t="e">
        <f t="shared" si="29"/>
        <v>#REF!</v>
      </c>
      <c r="Q179" s="32"/>
      <c r="R179" s="31" t="e">
        <f t="shared" si="35"/>
        <v>#REF!</v>
      </c>
      <c r="S179" s="31" t="e">
        <f t="shared" si="36"/>
        <v>#REF!</v>
      </c>
      <c r="T179" s="31" t="e">
        <f t="shared" si="30"/>
        <v>#REF!</v>
      </c>
    </row>
    <row r="180" spans="1:20" ht="12.75">
      <c r="A180" s="30">
        <v>170</v>
      </c>
      <c r="B180" s="30"/>
      <c r="C180" s="31" t="e">
        <f t="shared" si="26"/>
        <v>#REF!</v>
      </c>
      <c r="D180" s="31" t="e">
        <f t="shared" si="31"/>
        <v>#REF!</v>
      </c>
      <c r="E180" s="31" t="e">
        <f t="shared" si="37"/>
        <v>#REF!</v>
      </c>
      <c r="G180" s="32"/>
      <c r="H180" s="31" t="e">
        <f t="shared" si="32"/>
        <v>#REF!</v>
      </c>
      <c r="I180" s="31" t="e">
        <f t="shared" si="33"/>
        <v>#REF!</v>
      </c>
      <c r="J180" s="31" t="e">
        <f t="shared" si="27"/>
        <v>#REF!</v>
      </c>
      <c r="M180" s="31" t="e">
        <f t="shared" si="34"/>
        <v>#REF!</v>
      </c>
      <c r="N180" s="31" t="e">
        <f t="shared" si="28"/>
        <v>#REF!</v>
      </c>
      <c r="O180" s="31" t="e">
        <f t="shared" si="29"/>
        <v>#REF!</v>
      </c>
      <c r="Q180" s="32"/>
      <c r="R180" s="31" t="e">
        <f t="shared" si="35"/>
        <v>#REF!</v>
      </c>
      <c r="S180" s="31" t="e">
        <f t="shared" si="36"/>
        <v>#REF!</v>
      </c>
      <c r="T180" s="31" t="e">
        <f t="shared" si="30"/>
        <v>#REF!</v>
      </c>
    </row>
    <row r="181" spans="1:20" ht="12.75">
      <c r="A181" s="30">
        <v>171</v>
      </c>
      <c r="B181" s="30"/>
      <c r="C181" s="31" t="e">
        <f t="shared" si="26"/>
        <v>#REF!</v>
      </c>
      <c r="D181" s="31" t="e">
        <f t="shared" si="31"/>
        <v>#REF!</v>
      </c>
      <c r="E181" s="31" t="e">
        <f t="shared" si="37"/>
        <v>#REF!</v>
      </c>
      <c r="G181" s="32"/>
      <c r="H181" s="31" t="e">
        <f t="shared" si="32"/>
        <v>#REF!</v>
      </c>
      <c r="I181" s="31" t="e">
        <f t="shared" si="33"/>
        <v>#REF!</v>
      </c>
      <c r="J181" s="31" t="e">
        <f t="shared" si="27"/>
        <v>#REF!</v>
      </c>
      <c r="M181" s="31" t="e">
        <f t="shared" si="34"/>
        <v>#REF!</v>
      </c>
      <c r="N181" s="31" t="e">
        <f t="shared" si="28"/>
        <v>#REF!</v>
      </c>
      <c r="O181" s="31" t="e">
        <f t="shared" si="29"/>
        <v>#REF!</v>
      </c>
      <c r="Q181" s="32"/>
      <c r="R181" s="31" t="e">
        <f t="shared" si="35"/>
        <v>#REF!</v>
      </c>
      <c r="S181" s="31" t="e">
        <f t="shared" si="36"/>
        <v>#REF!</v>
      </c>
      <c r="T181" s="31" t="e">
        <f t="shared" si="30"/>
        <v>#REF!</v>
      </c>
    </row>
    <row r="182" spans="1:20" ht="12.75">
      <c r="A182" s="30">
        <v>172</v>
      </c>
      <c r="B182" s="30"/>
      <c r="C182" s="31" t="e">
        <f t="shared" si="26"/>
        <v>#REF!</v>
      </c>
      <c r="D182" s="31" t="e">
        <f t="shared" si="31"/>
        <v>#REF!</v>
      </c>
      <c r="E182" s="31" t="e">
        <f t="shared" si="37"/>
        <v>#REF!</v>
      </c>
      <c r="G182" s="32"/>
      <c r="H182" s="31" t="e">
        <f t="shared" si="32"/>
        <v>#REF!</v>
      </c>
      <c r="I182" s="31" t="e">
        <f t="shared" si="33"/>
        <v>#REF!</v>
      </c>
      <c r="J182" s="31" t="e">
        <f t="shared" si="27"/>
        <v>#REF!</v>
      </c>
      <c r="M182" s="31" t="e">
        <f t="shared" si="34"/>
        <v>#REF!</v>
      </c>
      <c r="N182" s="31" t="e">
        <f t="shared" si="28"/>
        <v>#REF!</v>
      </c>
      <c r="O182" s="31" t="e">
        <f t="shared" si="29"/>
        <v>#REF!</v>
      </c>
      <c r="Q182" s="32"/>
      <c r="R182" s="31" t="e">
        <f t="shared" si="35"/>
        <v>#REF!</v>
      </c>
      <c r="S182" s="31" t="e">
        <f t="shared" si="36"/>
        <v>#REF!</v>
      </c>
      <c r="T182" s="31" t="e">
        <f t="shared" si="30"/>
        <v>#REF!</v>
      </c>
    </row>
    <row r="183" spans="1:20" ht="12.75">
      <c r="A183" s="30">
        <v>173</v>
      </c>
      <c r="B183" s="30"/>
      <c r="C183" s="31" t="e">
        <f t="shared" si="26"/>
        <v>#REF!</v>
      </c>
      <c r="D183" s="31" t="e">
        <f t="shared" si="31"/>
        <v>#REF!</v>
      </c>
      <c r="E183" s="31" t="e">
        <f t="shared" si="37"/>
        <v>#REF!</v>
      </c>
      <c r="G183" s="32"/>
      <c r="H183" s="31" t="e">
        <f t="shared" si="32"/>
        <v>#REF!</v>
      </c>
      <c r="I183" s="31" t="e">
        <f t="shared" si="33"/>
        <v>#REF!</v>
      </c>
      <c r="J183" s="31" t="e">
        <f t="shared" si="27"/>
        <v>#REF!</v>
      </c>
      <c r="M183" s="31" t="e">
        <f t="shared" si="34"/>
        <v>#REF!</v>
      </c>
      <c r="N183" s="31" t="e">
        <f t="shared" si="28"/>
        <v>#REF!</v>
      </c>
      <c r="O183" s="31" t="e">
        <f t="shared" si="29"/>
        <v>#REF!</v>
      </c>
      <c r="Q183" s="32"/>
      <c r="R183" s="31" t="e">
        <f t="shared" si="35"/>
        <v>#REF!</v>
      </c>
      <c r="S183" s="31" t="e">
        <f t="shared" si="36"/>
        <v>#REF!</v>
      </c>
      <c r="T183" s="31" t="e">
        <f t="shared" si="30"/>
        <v>#REF!</v>
      </c>
    </row>
    <row r="184" spans="1:20" ht="12.75">
      <c r="A184" s="30">
        <v>174</v>
      </c>
      <c r="B184" s="30"/>
      <c r="C184" s="31" t="e">
        <f t="shared" si="26"/>
        <v>#REF!</v>
      </c>
      <c r="D184" s="31" t="e">
        <f t="shared" si="31"/>
        <v>#REF!</v>
      </c>
      <c r="E184" s="31" t="e">
        <f t="shared" si="37"/>
        <v>#REF!</v>
      </c>
      <c r="G184" s="32"/>
      <c r="H184" s="31" t="e">
        <f t="shared" si="32"/>
        <v>#REF!</v>
      </c>
      <c r="I184" s="31" t="e">
        <f t="shared" si="33"/>
        <v>#REF!</v>
      </c>
      <c r="J184" s="31" t="e">
        <f t="shared" si="27"/>
        <v>#REF!</v>
      </c>
      <c r="M184" s="31" t="e">
        <f t="shared" si="34"/>
        <v>#REF!</v>
      </c>
      <c r="N184" s="31" t="e">
        <f t="shared" si="28"/>
        <v>#REF!</v>
      </c>
      <c r="O184" s="31" t="e">
        <f t="shared" si="29"/>
        <v>#REF!</v>
      </c>
      <c r="Q184" s="32"/>
      <c r="R184" s="31" t="e">
        <f t="shared" si="35"/>
        <v>#REF!</v>
      </c>
      <c r="S184" s="31" t="e">
        <f t="shared" si="36"/>
        <v>#REF!</v>
      </c>
      <c r="T184" s="31" t="e">
        <f t="shared" si="30"/>
        <v>#REF!</v>
      </c>
    </row>
    <row r="185" spans="1:20" ht="12.75">
      <c r="A185" s="30">
        <v>175</v>
      </c>
      <c r="B185" s="30"/>
      <c r="C185" s="31" t="e">
        <f t="shared" si="26"/>
        <v>#REF!</v>
      </c>
      <c r="D185" s="31" t="e">
        <f t="shared" si="31"/>
        <v>#REF!</v>
      </c>
      <c r="E185" s="31" t="e">
        <f t="shared" si="37"/>
        <v>#REF!</v>
      </c>
      <c r="G185" s="32"/>
      <c r="H185" s="31" t="e">
        <f t="shared" si="32"/>
        <v>#REF!</v>
      </c>
      <c r="I185" s="31" t="e">
        <f t="shared" si="33"/>
        <v>#REF!</v>
      </c>
      <c r="J185" s="31" t="e">
        <f t="shared" si="27"/>
        <v>#REF!</v>
      </c>
      <c r="M185" s="31" t="e">
        <f t="shared" si="34"/>
        <v>#REF!</v>
      </c>
      <c r="N185" s="31" t="e">
        <f t="shared" si="28"/>
        <v>#REF!</v>
      </c>
      <c r="O185" s="31" t="e">
        <f t="shared" si="29"/>
        <v>#REF!</v>
      </c>
      <c r="Q185" s="32"/>
      <c r="R185" s="31" t="e">
        <f t="shared" si="35"/>
        <v>#REF!</v>
      </c>
      <c r="S185" s="31" t="e">
        <f t="shared" si="36"/>
        <v>#REF!</v>
      </c>
      <c r="T185" s="31" t="e">
        <f t="shared" si="30"/>
        <v>#REF!</v>
      </c>
    </row>
    <row r="186" spans="1:20" ht="12.75">
      <c r="A186" s="30">
        <v>176</v>
      </c>
      <c r="B186" s="30"/>
      <c r="C186" s="31" t="e">
        <f t="shared" si="26"/>
        <v>#REF!</v>
      </c>
      <c r="D186" s="31" t="e">
        <f t="shared" si="31"/>
        <v>#REF!</v>
      </c>
      <c r="E186" s="31" t="e">
        <f t="shared" si="37"/>
        <v>#REF!</v>
      </c>
      <c r="G186" s="32"/>
      <c r="H186" s="31" t="e">
        <f t="shared" si="32"/>
        <v>#REF!</v>
      </c>
      <c r="I186" s="31" t="e">
        <f t="shared" si="33"/>
        <v>#REF!</v>
      </c>
      <c r="J186" s="31" t="e">
        <f t="shared" si="27"/>
        <v>#REF!</v>
      </c>
      <c r="M186" s="31" t="e">
        <f t="shared" si="34"/>
        <v>#REF!</v>
      </c>
      <c r="N186" s="31" t="e">
        <f t="shared" si="28"/>
        <v>#REF!</v>
      </c>
      <c r="O186" s="31" t="e">
        <f t="shared" si="29"/>
        <v>#REF!</v>
      </c>
      <c r="Q186" s="32"/>
      <c r="R186" s="31" t="e">
        <f t="shared" si="35"/>
        <v>#REF!</v>
      </c>
      <c r="S186" s="31" t="e">
        <f t="shared" si="36"/>
        <v>#REF!</v>
      </c>
      <c r="T186" s="31" t="e">
        <f t="shared" si="30"/>
        <v>#REF!</v>
      </c>
    </row>
    <row r="187" spans="1:20" ht="12.75">
      <c r="A187" s="30">
        <v>177</v>
      </c>
      <c r="B187" s="30"/>
      <c r="C187" s="31" t="e">
        <f t="shared" si="26"/>
        <v>#REF!</v>
      </c>
      <c r="D187" s="31" t="e">
        <f t="shared" si="31"/>
        <v>#REF!</v>
      </c>
      <c r="E187" s="31" t="e">
        <f t="shared" si="37"/>
        <v>#REF!</v>
      </c>
      <c r="G187" s="32"/>
      <c r="H187" s="31" t="e">
        <f t="shared" si="32"/>
        <v>#REF!</v>
      </c>
      <c r="I187" s="31" t="e">
        <f t="shared" si="33"/>
        <v>#REF!</v>
      </c>
      <c r="J187" s="31" t="e">
        <f t="shared" si="27"/>
        <v>#REF!</v>
      </c>
      <c r="M187" s="31" t="e">
        <f t="shared" si="34"/>
        <v>#REF!</v>
      </c>
      <c r="N187" s="31" t="e">
        <f t="shared" si="28"/>
        <v>#REF!</v>
      </c>
      <c r="O187" s="31" t="e">
        <f t="shared" si="29"/>
        <v>#REF!</v>
      </c>
      <c r="Q187" s="32"/>
      <c r="R187" s="31" t="e">
        <f t="shared" si="35"/>
        <v>#REF!</v>
      </c>
      <c r="S187" s="31" t="e">
        <f t="shared" si="36"/>
        <v>#REF!</v>
      </c>
      <c r="T187" s="31" t="e">
        <f t="shared" si="30"/>
        <v>#REF!</v>
      </c>
    </row>
    <row r="188" spans="1:20" ht="12.75">
      <c r="A188" s="30">
        <v>178</v>
      </c>
      <c r="B188" s="30"/>
      <c r="C188" s="31" t="e">
        <f t="shared" si="26"/>
        <v>#REF!</v>
      </c>
      <c r="D188" s="31" t="e">
        <f t="shared" si="31"/>
        <v>#REF!</v>
      </c>
      <c r="E188" s="31" t="e">
        <f t="shared" si="37"/>
        <v>#REF!</v>
      </c>
      <c r="G188" s="32"/>
      <c r="H188" s="31" t="e">
        <f t="shared" si="32"/>
        <v>#REF!</v>
      </c>
      <c r="I188" s="31" t="e">
        <f t="shared" si="33"/>
        <v>#REF!</v>
      </c>
      <c r="J188" s="31" t="e">
        <f t="shared" si="27"/>
        <v>#REF!</v>
      </c>
      <c r="M188" s="31" t="e">
        <f t="shared" si="34"/>
        <v>#REF!</v>
      </c>
      <c r="N188" s="31" t="e">
        <f t="shared" si="28"/>
        <v>#REF!</v>
      </c>
      <c r="O188" s="31" t="e">
        <f t="shared" si="29"/>
        <v>#REF!</v>
      </c>
      <c r="Q188" s="32"/>
      <c r="R188" s="31" t="e">
        <f t="shared" si="35"/>
        <v>#REF!</v>
      </c>
      <c r="S188" s="31" t="e">
        <f t="shared" si="36"/>
        <v>#REF!</v>
      </c>
      <c r="T188" s="31" t="e">
        <f t="shared" si="30"/>
        <v>#REF!</v>
      </c>
    </row>
    <row r="189" spans="1:20" ht="12.75">
      <c r="A189" s="30">
        <v>179</v>
      </c>
      <c r="B189" s="30"/>
      <c r="C189" s="31" t="e">
        <f t="shared" si="26"/>
        <v>#REF!</v>
      </c>
      <c r="D189" s="31" t="e">
        <f t="shared" si="31"/>
        <v>#REF!</v>
      </c>
      <c r="E189" s="31" t="e">
        <f t="shared" si="37"/>
        <v>#REF!</v>
      </c>
      <c r="G189" s="32"/>
      <c r="H189" s="31" t="e">
        <f t="shared" si="32"/>
        <v>#REF!</v>
      </c>
      <c r="I189" s="31" t="e">
        <f t="shared" si="33"/>
        <v>#REF!</v>
      </c>
      <c r="J189" s="31" t="e">
        <f t="shared" si="27"/>
        <v>#REF!</v>
      </c>
      <c r="M189" s="31" t="e">
        <f t="shared" si="34"/>
        <v>#REF!</v>
      </c>
      <c r="N189" s="31" t="e">
        <f t="shared" si="28"/>
        <v>#REF!</v>
      </c>
      <c r="O189" s="31" t="e">
        <f t="shared" si="29"/>
        <v>#REF!</v>
      </c>
      <c r="Q189" s="32"/>
      <c r="R189" s="31" t="e">
        <f t="shared" si="35"/>
        <v>#REF!</v>
      </c>
      <c r="S189" s="31" t="e">
        <f t="shared" si="36"/>
        <v>#REF!</v>
      </c>
      <c r="T189" s="31" t="e">
        <f t="shared" si="30"/>
        <v>#REF!</v>
      </c>
    </row>
    <row r="190" spans="1:20" ht="12.75">
      <c r="A190" s="30">
        <v>180</v>
      </c>
      <c r="B190" s="30"/>
      <c r="C190" s="31" t="e">
        <f t="shared" si="26"/>
        <v>#REF!</v>
      </c>
      <c r="D190" s="31" t="e">
        <f t="shared" si="31"/>
        <v>#REF!</v>
      </c>
      <c r="E190" s="31" t="e">
        <f t="shared" si="37"/>
        <v>#REF!</v>
      </c>
      <c r="G190" s="32"/>
      <c r="H190" s="31" t="e">
        <f t="shared" si="32"/>
        <v>#REF!</v>
      </c>
      <c r="I190" s="31" t="e">
        <f t="shared" si="33"/>
        <v>#REF!</v>
      </c>
      <c r="J190" s="31" t="e">
        <f t="shared" si="27"/>
        <v>#REF!</v>
      </c>
      <c r="M190" s="31" t="e">
        <f t="shared" si="34"/>
        <v>#REF!</v>
      </c>
      <c r="N190" s="31" t="e">
        <f t="shared" si="28"/>
        <v>#REF!</v>
      </c>
      <c r="O190" s="31" t="e">
        <f t="shared" si="29"/>
        <v>#REF!</v>
      </c>
      <c r="Q190" s="32"/>
      <c r="R190" s="31" t="e">
        <f t="shared" si="35"/>
        <v>#REF!</v>
      </c>
      <c r="S190" s="31" t="e">
        <f t="shared" si="36"/>
        <v>#REF!</v>
      </c>
      <c r="T190" s="31" t="e">
        <f t="shared" si="30"/>
        <v>#REF!</v>
      </c>
    </row>
    <row r="191" spans="1:20" ht="12.75">
      <c r="A191" s="30">
        <v>181</v>
      </c>
      <c r="B191" s="30"/>
      <c r="C191" s="31" t="e">
        <f t="shared" si="26"/>
        <v>#REF!</v>
      </c>
      <c r="D191" s="31" t="e">
        <f t="shared" si="31"/>
        <v>#REF!</v>
      </c>
      <c r="E191" s="31" t="e">
        <f t="shared" si="37"/>
        <v>#REF!</v>
      </c>
      <c r="G191" s="32"/>
      <c r="H191" s="31" t="e">
        <f t="shared" si="32"/>
        <v>#REF!</v>
      </c>
      <c r="I191" s="31" t="e">
        <f t="shared" si="33"/>
        <v>#REF!</v>
      </c>
      <c r="J191" s="31" t="e">
        <f t="shared" si="27"/>
        <v>#REF!</v>
      </c>
      <c r="M191" s="31" t="e">
        <f t="shared" si="34"/>
        <v>#REF!</v>
      </c>
      <c r="N191" s="31" t="e">
        <f t="shared" si="28"/>
        <v>#REF!</v>
      </c>
      <c r="O191" s="31" t="e">
        <f t="shared" si="29"/>
        <v>#REF!</v>
      </c>
      <c r="Q191" s="32"/>
      <c r="R191" s="31" t="e">
        <f t="shared" si="35"/>
        <v>#REF!</v>
      </c>
      <c r="S191" s="31" t="e">
        <f t="shared" si="36"/>
        <v>#REF!</v>
      </c>
      <c r="T191" s="31" t="e">
        <f t="shared" si="30"/>
        <v>#REF!</v>
      </c>
    </row>
    <row r="192" spans="1:20" ht="12.75">
      <c r="A192" s="30">
        <v>182</v>
      </c>
      <c r="B192" s="30"/>
      <c r="C192" s="31" t="e">
        <f t="shared" si="26"/>
        <v>#REF!</v>
      </c>
      <c r="D192" s="31" t="e">
        <f t="shared" si="31"/>
        <v>#REF!</v>
      </c>
      <c r="E192" s="31" t="e">
        <f t="shared" si="37"/>
        <v>#REF!</v>
      </c>
      <c r="G192" s="32"/>
      <c r="H192" s="31" t="e">
        <f t="shared" si="32"/>
        <v>#REF!</v>
      </c>
      <c r="I192" s="31" t="e">
        <f t="shared" si="33"/>
        <v>#REF!</v>
      </c>
      <c r="J192" s="31" t="e">
        <f t="shared" si="27"/>
        <v>#REF!</v>
      </c>
      <c r="M192" s="31" t="e">
        <f t="shared" si="34"/>
        <v>#REF!</v>
      </c>
      <c r="N192" s="31" t="e">
        <f t="shared" si="28"/>
        <v>#REF!</v>
      </c>
      <c r="O192" s="31" t="e">
        <f t="shared" si="29"/>
        <v>#REF!</v>
      </c>
      <c r="Q192" s="32"/>
      <c r="R192" s="31" t="e">
        <f t="shared" si="35"/>
        <v>#REF!</v>
      </c>
      <c r="S192" s="31" t="e">
        <f t="shared" si="36"/>
        <v>#REF!</v>
      </c>
      <c r="T192" s="31" t="e">
        <f t="shared" si="30"/>
        <v>#REF!</v>
      </c>
    </row>
    <row r="193" spans="1:20" ht="12.75">
      <c r="A193" s="30">
        <v>183</v>
      </c>
      <c r="B193" s="30"/>
      <c r="C193" s="31" t="e">
        <f t="shared" si="26"/>
        <v>#REF!</v>
      </c>
      <c r="D193" s="31" t="e">
        <f t="shared" si="31"/>
        <v>#REF!</v>
      </c>
      <c r="E193" s="31" t="e">
        <f t="shared" si="37"/>
        <v>#REF!</v>
      </c>
      <c r="G193" s="32"/>
      <c r="H193" s="31" t="e">
        <f t="shared" si="32"/>
        <v>#REF!</v>
      </c>
      <c r="I193" s="31" t="e">
        <f t="shared" si="33"/>
        <v>#REF!</v>
      </c>
      <c r="J193" s="31" t="e">
        <f t="shared" si="27"/>
        <v>#REF!</v>
      </c>
      <c r="M193" s="31" t="e">
        <f t="shared" si="34"/>
        <v>#REF!</v>
      </c>
      <c r="N193" s="31" t="e">
        <f t="shared" si="28"/>
        <v>#REF!</v>
      </c>
      <c r="O193" s="31" t="e">
        <f t="shared" si="29"/>
        <v>#REF!</v>
      </c>
      <c r="Q193" s="32"/>
      <c r="R193" s="31" t="e">
        <f t="shared" si="35"/>
        <v>#REF!</v>
      </c>
      <c r="S193" s="31" t="e">
        <f t="shared" si="36"/>
        <v>#REF!</v>
      </c>
      <c r="T193" s="31" t="e">
        <f t="shared" si="30"/>
        <v>#REF!</v>
      </c>
    </row>
    <row r="194" spans="1:20" ht="12.75">
      <c r="A194" s="30">
        <v>184</v>
      </c>
      <c r="B194" s="30"/>
      <c r="C194" s="31" t="e">
        <f t="shared" si="26"/>
        <v>#REF!</v>
      </c>
      <c r="D194" s="31" t="e">
        <f t="shared" si="31"/>
        <v>#REF!</v>
      </c>
      <c r="E194" s="31" t="e">
        <f t="shared" si="37"/>
        <v>#REF!</v>
      </c>
      <c r="G194" s="32"/>
      <c r="H194" s="31" t="e">
        <f t="shared" si="32"/>
        <v>#REF!</v>
      </c>
      <c r="I194" s="31" t="e">
        <f t="shared" si="33"/>
        <v>#REF!</v>
      </c>
      <c r="J194" s="31" t="e">
        <f t="shared" si="27"/>
        <v>#REF!</v>
      </c>
      <c r="M194" s="31" t="e">
        <f t="shared" si="34"/>
        <v>#REF!</v>
      </c>
      <c r="N194" s="31" t="e">
        <f t="shared" si="28"/>
        <v>#REF!</v>
      </c>
      <c r="O194" s="31" t="e">
        <f t="shared" si="29"/>
        <v>#REF!</v>
      </c>
      <c r="Q194" s="32"/>
      <c r="R194" s="31" t="e">
        <f t="shared" si="35"/>
        <v>#REF!</v>
      </c>
      <c r="S194" s="31" t="e">
        <f t="shared" si="36"/>
        <v>#REF!</v>
      </c>
      <c r="T194" s="31" t="e">
        <f t="shared" si="30"/>
        <v>#REF!</v>
      </c>
    </row>
    <row r="195" spans="1:20" ht="12.75">
      <c r="A195" s="30">
        <v>185</v>
      </c>
      <c r="B195" s="30"/>
      <c r="C195" s="31" t="e">
        <f t="shared" si="26"/>
        <v>#REF!</v>
      </c>
      <c r="D195" s="31" t="e">
        <f t="shared" si="31"/>
        <v>#REF!</v>
      </c>
      <c r="E195" s="31" t="e">
        <f t="shared" si="37"/>
        <v>#REF!</v>
      </c>
      <c r="G195" s="32"/>
      <c r="H195" s="31" t="e">
        <f t="shared" si="32"/>
        <v>#REF!</v>
      </c>
      <c r="I195" s="31" t="e">
        <f t="shared" si="33"/>
        <v>#REF!</v>
      </c>
      <c r="J195" s="31" t="e">
        <f t="shared" si="27"/>
        <v>#REF!</v>
      </c>
      <c r="M195" s="31" t="e">
        <f t="shared" si="34"/>
        <v>#REF!</v>
      </c>
      <c r="N195" s="31" t="e">
        <f t="shared" si="28"/>
        <v>#REF!</v>
      </c>
      <c r="O195" s="31" t="e">
        <f t="shared" si="29"/>
        <v>#REF!</v>
      </c>
      <c r="Q195" s="32"/>
      <c r="R195" s="31" t="e">
        <f t="shared" si="35"/>
        <v>#REF!</v>
      </c>
      <c r="S195" s="31" t="e">
        <f t="shared" si="36"/>
        <v>#REF!</v>
      </c>
      <c r="T195" s="31" t="e">
        <f t="shared" si="30"/>
        <v>#REF!</v>
      </c>
    </row>
    <row r="196" spans="1:20" ht="12.75">
      <c r="A196" s="30">
        <v>186</v>
      </c>
      <c r="B196" s="30"/>
      <c r="C196" s="31" t="e">
        <f t="shared" si="26"/>
        <v>#REF!</v>
      </c>
      <c r="D196" s="31" t="e">
        <f t="shared" si="31"/>
        <v>#REF!</v>
      </c>
      <c r="E196" s="31" t="e">
        <f t="shared" si="37"/>
        <v>#REF!</v>
      </c>
      <c r="G196" s="32"/>
      <c r="H196" s="31" t="e">
        <f t="shared" si="32"/>
        <v>#REF!</v>
      </c>
      <c r="I196" s="31" t="e">
        <f t="shared" si="33"/>
        <v>#REF!</v>
      </c>
      <c r="J196" s="31" t="e">
        <f t="shared" si="27"/>
        <v>#REF!</v>
      </c>
      <c r="M196" s="31" t="e">
        <f t="shared" si="34"/>
        <v>#REF!</v>
      </c>
      <c r="N196" s="31" t="e">
        <f t="shared" si="28"/>
        <v>#REF!</v>
      </c>
      <c r="O196" s="31" t="e">
        <f t="shared" si="29"/>
        <v>#REF!</v>
      </c>
      <c r="Q196" s="32"/>
      <c r="R196" s="31" t="e">
        <f t="shared" si="35"/>
        <v>#REF!</v>
      </c>
      <c r="S196" s="31" t="e">
        <f t="shared" si="36"/>
        <v>#REF!</v>
      </c>
      <c r="T196" s="31" t="e">
        <f t="shared" si="30"/>
        <v>#REF!</v>
      </c>
    </row>
    <row r="197" spans="1:20" ht="12.75">
      <c r="A197" s="30">
        <v>187</v>
      </c>
      <c r="B197" s="30"/>
      <c r="C197" s="31" t="e">
        <f t="shared" si="26"/>
        <v>#REF!</v>
      </c>
      <c r="D197" s="31" t="e">
        <f t="shared" si="31"/>
        <v>#REF!</v>
      </c>
      <c r="E197" s="31" t="e">
        <f t="shared" si="37"/>
        <v>#REF!</v>
      </c>
      <c r="G197" s="32"/>
      <c r="H197" s="31" t="e">
        <f t="shared" si="32"/>
        <v>#REF!</v>
      </c>
      <c r="I197" s="31" t="e">
        <f t="shared" si="33"/>
        <v>#REF!</v>
      </c>
      <c r="J197" s="31" t="e">
        <f t="shared" si="27"/>
        <v>#REF!</v>
      </c>
      <c r="M197" s="31" t="e">
        <f t="shared" si="34"/>
        <v>#REF!</v>
      </c>
      <c r="N197" s="31" t="e">
        <f t="shared" si="28"/>
        <v>#REF!</v>
      </c>
      <c r="O197" s="31" t="e">
        <f t="shared" si="29"/>
        <v>#REF!</v>
      </c>
      <c r="Q197" s="32"/>
      <c r="R197" s="31" t="e">
        <f t="shared" si="35"/>
        <v>#REF!</v>
      </c>
      <c r="S197" s="31" t="e">
        <f t="shared" si="36"/>
        <v>#REF!</v>
      </c>
      <c r="T197" s="31" t="e">
        <f t="shared" si="30"/>
        <v>#REF!</v>
      </c>
    </row>
    <row r="198" spans="1:20" ht="12.75">
      <c r="A198" s="30">
        <v>188</v>
      </c>
      <c r="B198" s="30"/>
      <c r="C198" s="31" t="e">
        <f t="shared" si="26"/>
        <v>#REF!</v>
      </c>
      <c r="D198" s="31" t="e">
        <f t="shared" si="31"/>
        <v>#REF!</v>
      </c>
      <c r="E198" s="31" t="e">
        <f t="shared" si="37"/>
        <v>#REF!</v>
      </c>
      <c r="G198" s="32"/>
      <c r="H198" s="31" t="e">
        <f t="shared" si="32"/>
        <v>#REF!</v>
      </c>
      <c r="I198" s="31" t="e">
        <f t="shared" si="33"/>
        <v>#REF!</v>
      </c>
      <c r="J198" s="31" t="e">
        <f t="shared" si="27"/>
        <v>#REF!</v>
      </c>
      <c r="M198" s="31" t="e">
        <f t="shared" si="34"/>
        <v>#REF!</v>
      </c>
      <c r="N198" s="31" t="e">
        <f t="shared" si="28"/>
        <v>#REF!</v>
      </c>
      <c r="O198" s="31" t="e">
        <f t="shared" si="29"/>
        <v>#REF!</v>
      </c>
      <c r="Q198" s="32"/>
      <c r="R198" s="31" t="e">
        <f t="shared" si="35"/>
        <v>#REF!</v>
      </c>
      <c r="S198" s="31" t="e">
        <f t="shared" si="36"/>
        <v>#REF!</v>
      </c>
      <c r="T198" s="31" t="e">
        <f t="shared" si="30"/>
        <v>#REF!</v>
      </c>
    </row>
    <row r="199" spans="1:20" ht="12.75">
      <c r="A199" s="30">
        <v>189</v>
      </c>
      <c r="B199" s="30"/>
      <c r="C199" s="31" t="e">
        <f t="shared" si="26"/>
        <v>#REF!</v>
      </c>
      <c r="D199" s="31" t="e">
        <f t="shared" si="31"/>
        <v>#REF!</v>
      </c>
      <c r="E199" s="31" t="e">
        <f t="shared" si="37"/>
        <v>#REF!</v>
      </c>
      <c r="G199" s="32"/>
      <c r="H199" s="31" t="e">
        <f t="shared" si="32"/>
        <v>#REF!</v>
      </c>
      <c r="I199" s="31" t="e">
        <f t="shared" si="33"/>
        <v>#REF!</v>
      </c>
      <c r="J199" s="31" t="e">
        <f t="shared" si="27"/>
        <v>#REF!</v>
      </c>
      <c r="M199" s="31" t="e">
        <f t="shared" si="34"/>
        <v>#REF!</v>
      </c>
      <c r="N199" s="31" t="e">
        <f t="shared" si="28"/>
        <v>#REF!</v>
      </c>
      <c r="O199" s="31" t="e">
        <f t="shared" si="29"/>
        <v>#REF!</v>
      </c>
      <c r="Q199" s="32"/>
      <c r="R199" s="31" t="e">
        <f t="shared" si="35"/>
        <v>#REF!</v>
      </c>
      <c r="S199" s="31" t="e">
        <f t="shared" si="36"/>
        <v>#REF!</v>
      </c>
      <c r="T199" s="31" t="e">
        <f t="shared" si="30"/>
        <v>#REF!</v>
      </c>
    </row>
    <row r="200" spans="1:20" ht="12.75">
      <c r="A200" s="30">
        <v>190</v>
      </c>
      <c r="B200" s="30"/>
      <c r="C200" s="31" t="e">
        <f t="shared" si="26"/>
        <v>#REF!</v>
      </c>
      <c r="D200" s="31" t="e">
        <f t="shared" si="31"/>
        <v>#REF!</v>
      </c>
      <c r="E200" s="31" t="e">
        <f t="shared" si="37"/>
        <v>#REF!</v>
      </c>
      <c r="G200" s="32"/>
      <c r="H200" s="31" t="e">
        <f t="shared" si="32"/>
        <v>#REF!</v>
      </c>
      <c r="I200" s="31" t="e">
        <f t="shared" si="33"/>
        <v>#REF!</v>
      </c>
      <c r="J200" s="31" t="e">
        <f t="shared" si="27"/>
        <v>#REF!</v>
      </c>
      <c r="M200" s="31" t="e">
        <f t="shared" si="34"/>
        <v>#REF!</v>
      </c>
      <c r="N200" s="31" t="e">
        <f t="shared" si="28"/>
        <v>#REF!</v>
      </c>
      <c r="O200" s="31" t="e">
        <f t="shared" si="29"/>
        <v>#REF!</v>
      </c>
      <c r="Q200" s="32"/>
      <c r="R200" s="31" t="e">
        <f t="shared" si="35"/>
        <v>#REF!</v>
      </c>
      <c r="S200" s="31" t="e">
        <f t="shared" si="36"/>
        <v>#REF!</v>
      </c>
      <c r="T200" s="31" t="e">
        <f t="shared" si="30"/>
        <v>#REF!</v>
      </c>
    </row>
    <row r="201" spans="1:20" ht="12.75">
      <c r="A201" s="30">
        <v>191</v>
      </c>
      <c r="B201" s="30"/>
      <c r="C201" s="31" t="e">
        <f t="shared" si="26"/>
        <v>#REF!</v>
      </c>
      <c r="D201" s="31" t="e">
        <f t="shared" si="31"/>
        <v>#REF!</v>
      </c>
      <c r="E201" s="31" t="e">
        <f t="shared" si="37"/>
        <v>#REF!</v>
      </c>
      <c r="G201" s="32"/>
      <c r="H201" s="31" t="e">
        <f t="shared" si="32"/>
        <v>#REF!</v>
      </c>
      <c r="I201" s="31" t="e">
        <f t="shared" si="33"/>
        <v>#REF!</v>
      </c>
      <c r="J201" s="31" t="e">
        <f t="shared" si="27"/>
        <v>#REF!</v>
      </c>
      <c r="M201" s="31" t="e">
        <f t="shared" si="34"/>
        <v>#REF!</v>
      </c>
      <c r="N201" s="31" t="e">
        <f t="shared" si="28"/>
        <v>#REF!</v>
      </c>
      <c r="O201" s="31" t="e">
        <f t="shared" si="29"/>
        <v>#REF!</v>
      </c>
      <c r="Q201" s="32"/>
      <c r="R201" s="31" t="e">
        <f t="shared" si="35"/>
        <v>#REF!</v>
      </c>
      <c r="S201" s="31" t="e">
        <f t="shared" si="36"/>
        <v>#REF!</v>
      </c>
      <c r="T201" s="31" t="e">
        <f t="shared" si="30"/>
        <v>#REF!</v>
      </c>
    </row>
    <row r="202" spans="1:20" ht="12.75">
      <c r="A202" s="30">
        <v>192</v>
      </c>
      <c r="B202" s="30"/>
      <c r="C202" s="31" t="e">
        <f t="shared" si="26"/>
        <v>#REF!</v>
      </c>
      <c r="D202" s="31" t="e">
        <f t="shared" si="31"/>
        <v>#REF!</v>
      </c>
      <c r="E202" s="31" t="e">
        <f t="shared" si="37"/>
        <v>#REF!</v>
      </c>
      <c r="G202" s="32"/>
      <c r="H202" s="31" t="e">
        <f t="shared" si="32"/>
        <v>#REF!</v>
      </c>
      <c r="I202" s="31" t="e">
        <f t="shared" si="33"/>
        <v>#REF!</v>
      </c>
      <c r="J202" s="31" t="e">
        <f t="shared" si="27"/>
        <v>#REF!</v>
      </c>
      <c r="M202" s="31" t="e">
        <f t="shared" si="34"/>
        <v>#REF!</v>
      </c>
      <c r="N202" s="31" t="e">
        <f t="shared" si="28"/>
        <v>#REF!</v>
      </c>
      <c r="O202" s="31" t="e">
        <f t="shared" si="29"/>
        <v>#REF!</v>
      </c>
      <c r="Q202" s="32"/>
      <c r="R202" s="31" t="e">
        <f t="shared" si="35"/>
        <v>#REF!</v>
      </c>
      <c r="S202" s="31" t="e">
        <f t="shared" si="36"/>
        <v>#REF!</v>
      </c>
      <c r="T202" s="31" t="e">
        <f t="shared" si="30"/>
        <v>#REF!</v>
      </c>
    </row>
    <row r="203" spans="1:20" ht="12.75">
      <c r="A203" s="30">
        <v>193</v>
      </c>
      <c r="B203" s="30"/>
      <c r="C203" s="31" t="e">
        <f aca="true" t="shared" si="38" ref="C203:C250">IF(A203&gt;$C$3,0,IF(A203&lt;=$C$5,0,$C$2/($C$3-$C$5)))</f>
        <v>#REF!</v>
      </c>
      <c r="D203" s="31" t="e">
        <f t="shared" si="31"/>
        <v>#REF!</v>
      </c>
      <c r="E203" s="31" t="e">
        <f t="shared" si="37"/>
        <v>#REF!</v>
      </c>
      <c r="G203" s="32"/>
      <c r="H203" s="31" t="e">
        <f t="shared" si="32"/>
        <v>#REF!</v>
      </c>
      <c r="I203" s="31" t="e">
        <f t="shared" si="33"/>
        <v>#REF!</v>
      </c>
      <c r="J203" s="31" t="e">
        <f aca="true" t="shared" si="39" ref="J203:J250">IF(A203&gt;$H$3,0,J202-H203)</f>
        <v>#REF!</v>
      </c>
      <c r="M203" s="31" t="e">
        <f t="shared" si="34"/>
        <v>#REF!</v>
      </c>
      <c r="N203" s="31" t="e">
        <f aca="true" t="shared" si="40" ref="N203:N250">IF(A203&gt;$M$3,0,O202*$M$4)</f>
        <v>#REF!</v>
      </c>
      <c r="O203" s="31" t="e">
        <f aca="true" t="shared" si="41" ref="O203:O250">IF(A203&gt;$M$3,0,O202-M203)</f>
        <v>#REF!</v>
      </c>
      <c r="Q203" s="32"/>
      <c r="R203" s="31" t="e">
        <f t="shared" si="35"/>
        <v>#REF!</v>
      </c>
      <c r="S203" s="31" t="e">
        <f t="shared" si="36"/>
        <v>#REF!</v>
      </c>
      <c r="T203" s="31" t="e">
        <f aca="true" t="shared" si="42" ref="T203:T250">IF(A203&gt;$R$3,0,T202-R203)</f>
        <v>#REF!</v>
      </c>
    </row>
    <row r="204" spans="1:20" ht="12.75">
      <c r="A204" s="30">
        <v>194</v>
      </c>
      <c r="B204" s="30"/>
      <c r="C204" s="31" t="e">
        <f t="shared" si="38"/>
        <v>#REF!</v>
      </c>
      <c r="D204" s="31" t="e">
        <f aca="true" t="shared" si="43" ref="D204:D250">IF(A204&gt;$C$3,0,E203*$C$4)</f>
        <v>#REF!</v>
      </c>
      <c r="E204" s="31" t="e">
        <f t="shared" si="37"/>
        <v>#REF!</v>
      </c>
      <c r="G204" s="32"/>
      <c r="H204" s="31" t="e">
        <f aca="true" t="shared" si="44" ref="H204:H250">IF(A204&lt;=$H$5,0,PPMT($H$4,A204-$H$5,$H$3-$H$5,-$H$2))</f>
        <v>#REF!</v>
      </c>
      <c r="I204" s="31" t="e">
        <f aca="true" t="shared" si="45" ref="I204:I250">IF(A204&lt;=$H$5,$H$2*$H$4,IPMT($H$4,A204-$H$5,$H$3-$H$5,-$H$2))</f>
        <v>#REF!</v>
      </c>
      <c r="J204" s="31" t="e">
        <f t="shared" si="39"/>
        <v>#REF!</v>
      </c>
      <c r="M204" s="31" t="e">
        <f aca="true" t="shared" si="46" ref="M204:M250">IF(A204&gt;$M$3,0,IF(A204&lt;=$M$5,0,$M$2/($M$3-$M$5)))</f>
        <v>#REF!</v>
      </c>
      <c r="N204" s="31" t="e">
        <f t="shared" si="40"/>
        <v>#REF!</v>
      </c>
      <c r="O204" s="31" t="e">
        <f t="shared" si="41"/>
        <v>#REF!</v>
      </c>
      <c r="Q204" s="32"/>
      <c r="R204" s="31" t="e">
        <f aca="true" t="shared" si="47" ref="R204:R250">IF(A204&lt;=$R$5,0,PPMT($R$4,A204-$R$5,$R$3-$R$5,-$R$2))</f>
        <v>#REF!</v>
      </c>
      <c r="S204" s="31" t="e">
        <f aca="true" t="shared" si="48" ref="S204:S250">IF(A204&lt;=$R$5,$R$2*$R$4,IPMT($R$4,A204-$R$5,$R$3-$R$5,-$R$2))</f>
        <v>#REF!</v>
      </c>
      <c r="T204" s="31" t="e">
        <f t="shared" si="42"/>
        <v>#REF!</v>
      </c>
    </row>
    <row r="205" spans="1:20" ht="12.75">
      <c r="A205" s="30">
        <v>195</v>
      </c>
      <c r="B205" s="30"/>
      <c r="C205" s="31" t="e">
        <f t="shared" si="38"/>
        <v>#REF!</v>
      </c>
      <c r="D205" s="31" t="e">
        <f t="shared" si="43"/>
        <v>#REF!</v>
      </c>
      <c r="E205" s="31" t="e">
        <f aca="true" t="shared" si="49" ref="E205:E250">IF(A205&gt;$C$3,0,E204-C205)</f>
        <v>#REF!</v>
      </c>
      <c r="G205" s="32"/>
      <c r="H205" s="31" t="e">
        <f t="shared" si="44"/>
        <v>#REF!</v>
      </c>
      <c r="I205" s="31" t="e">
        <f t="shared" si="45"/>
        <v>#REF!</v>
      </c>
      <c r="J205" s="31" t="e">
        <f t="shared" si="39"/>
        <v>#REF!</v>
      </c>
      <c r="M205" s="31" t="e">
        <f t="shared" si="46"/>
        <v>#REF!</v>
      </c>
      <c r="N205" s="31" t="e">
        <f t="shared" si="40"/>
        <v>#REF!</v>
      </c>
      <c r="O205" s="31" t="e">
        <f t="shared" si="41"/>
        <v>#REF!</v>
      </c>
      <c r="Q205" s="32"/>
      <c r="R205" s="31" t="e">
        <f t="shared" si="47"/>
        <v>#REF!</v>
      </c>
      <c r="S205" s="31" t="e">
        <f t="shared" si="48"/>
        <v>#REF!</v>
      </c>
      <c r="T205" s="31" t="e">
        <f t="shared" si="42"/>
        <v>#REF!</v>
      </c>
    </row>
    <row r="206" spans="1:20" ht="12.75">
      <c r="A206" s="30">
        <v>196</v>
      </c>
      <c r="B206" s="30"/>
      <c r="C206" s="31" t="e">
        <f t="shared" si="38"/>
        <v>#REF!</v>
      </c>
      <c r="D206" s="31" t="e">
        <f t="shared" si="43"/>
        <v>#REF!</v>
      </c>
      <c r="E206" s="31" t="e">
        <f t="shared" si="49"/>
        <v>#REF!</v>
      </c>
      <c r="G206" s="32"/>
      <c r="H206" s="31" t="e">
        <f t="shared" si="44"/>
        <v>#REF!</v>
      </c>
      <c r="I206" s="31" t="e">
        <f t="shared" si="45"/>
        <v>#REF!</v>
      </c>
      <c r="J206" s="31" t="e">
        <f t="shared" si="39"/>
        <v>#REF!</v>
      </c>
      <c r="M206" s="31" t="e">
        <f t="shared" si="46"/>
        <v>#REF!</v>
      </c>
      <c r="N206" s="31" t="e">
        <f t="shared" si="40"/>
        <v>#REF!</v>
      </c>
      <c r="O206" s="31" t="e">
        <f t="shared" si="41"/>
        <v>#REF!</v>
      </c>
      <c r="Q206" s="32"/>
      <c r="R206" s="31" t="e">
        <f t="shared" si="47"/>
        <v>#REF!</v>
      </c>
      <c r="S206" s="31" t="e">
        <f t="shared" si="48"/>
        <v>#REF!</v>
      </c>
      <c r="T206" s="31" t="e">
        <f t="shared" si="42"/>
        <v>#REF!</v>
      </c>
    </row>
    <row r="207" spans="1:20" ht="12.75">
      <c r="A207" s="30">
        <v>197</v>
      </c>
      <c r="B207" s="30"/>
      <c r="C207" s="31" t="e">
        <f t="shared" si="38"/>
        <v>#REF!</v>
      </c>
      <c r="D207" s="31" t="e">
        <f t="shared" si="43"/>
        <v>#REF!</v>
      </c>
      <c r="E207" s="31" t="e">
        <f t="shared" si="49"/>
        <v>#REF!</v>
      </c>
      <c r="G207" s="32"/>
      <c r="H207" s="31" t="e">
        <f t="shared" si="44"/>
        <v>#REF!</v>
      </c>
      <c r="I207" s="31" t="e">
        <f t="shared" si="45"/>
        <v>#REF!</v>
      </c>
      <c r="J207" s="31" t="e">
        <f t="shared" si="39"/>
        <v>#REF!</v>
      </c>
      <c r="M207" s="31" t="e">
        <f t="shared" si="46"/>
        <v>#REF!</v>
      </c>
      <c r="N207" s="31" t="e">
        <f t="shared" si="40"/>
        <v>#REF!</v>
      </c>
      <c r="O207" s="31" t="e">
        <f t="shared" si="41"/>
        <v>#REF!</v>
      </c>
      <c r="Q207" s="32"/>
      <c r="R207" s="31" t="e">
        <f t="shared" si="47"/>
        <v>#REF!</v>
      </c>
      <c r="S207" s="31" t="e">
        <f t="shared" si="48"/>
        <v>#REF!</v>
      </c>
      <c r="T207" s="31" t="e">
        <f t="shared" si="42"/>
        <v>#REF!</v>
      </c>
    </row>
    <row r="208" spans="1:20" ht="12.75">
      <c r="A208" s="30">
        <v>198</v>
      </c>
      <c r="B208" s="30"/>
      <c r="C208" s="31" t="e">
        <f t="shared" si="38"/>
        <v>#REF!</v>
      </c>
      <c r="D208" s="31" t="e">
        <f t="shared" si="43"/>
        <v>#REF!</v>
      </c>
      <c r="E208" s="31" t="e">
        <f t="shared" si="49"/>
        <v>#REF!</v>
      </c>
      <c r="G208" s="32"/>
      <c r="H208" s="31" t="e">
        <f t="shared" si="44"/>
        <v>#REF!</v>
      </c>
      <c r="I208" s="31" t="e">
        <f t="shared" si="45"/>
        <v>#REF!</v>
      </c>
      <c r="J208" s="31" t="e">
        <f t="shared" si="39"/>
        <v>#REF!</v>
      </c>
      <c r="M208" s="31" t="e">
        <f t="shared" si="46"/>
        <v>#REF!</v>
      </c>
      <c r="N208" s="31" t="e">
        <f t="shared" si="40"/>
        <v>#REF!</v>
      </c>
      <c r="O208" s="31" t="e">
        <f t="shared" si="41"/>
        <v>#REF!</v>
      </c>
      <c r="Q208" s="32"/>
      <c r="R208" s="31" t="e">
        <f t="shared" si="47"/>
        <v>#REF!</v>
      </c>
      <c r="S208" s="31" t="e">
        <f t="shared" si="48"/>
        <v>#REF!</v>
      </c>
      <c r="T208" s="31" t="e">
        <f t="shared" si="42"/>
        <v>#REF!</v>
      </c>
    </row>
    <row r="209" spans="1:20" ht="12.75">
      <c r="A209" s="30">
        <v>199</v>
      </c>
      <c r="B209" s="30"/>
      <c r="C209" s="31" t="e">
        <f t="shared" si="38"/>
        <v>#REF!</v>
      </c>
      <c r="D209" s="31" t="e">
        <f t="shared" si="43"/>
        <v>#REF!</v>
      </c>
      <c r="E209" s="31" t="e">
        <f t="shared" si="49"/>
        <v>#REF!</v>
      </c>
      <c r="G209" s="32"/>
      <c r="H209" s="31" t="e">
        <f t="shared" si="44"/>
        <v>#REF!</v>
      </c>
      <c r="I209" s="31" t="e">
        <f t="shared" si="45"/>
        <v>#REF!</v>
      </c>
      <c r="J209" s="31" t="e">
        <f t="shared" si="39"/>
        <v>#REF!</v>
      </c>
      <c r="M209" s="31" t="e">
        <f t="shared" si="46"/>
        <v>#REF!</v>
      </c>
      <c r="N209" s="31" t="e">
        <f t="shared" si="40"/>
        <v>#REF!</v>
      </c>
      <c r="O209" s="31" t="e">
        <f t="shared" si="41"/>
        <v>#REF!</v>
      </c>
      <c r="Q209" s="32"/>
      <c r="R209" s="31" t="e">
        <f t="shared" si="47"/>
        <v>#REF!</v>
      </c>
      <c r="S209" s="31" t="e">
        <f t="shared" si="48"/>
        <v>#REF!</v>
      </c>
      <c r="T209" s="31" t="e">
        <f t="shared" si="42"/>
        <v>#REF!</v>
      </c>
    </row>
    <row r="210" spans="1:20" ht="12.75">
      <c r="A210" s="30">
        <v>200</v>
      </c>
      <c r="B210" s="30"/>
      <c r="C210" s="31" t="e">
        <f t="shared" si="38"/>
        <v>#REF!</v>
      </c>
      <c r="D210" s="31" t="e">
        <f t="shared" si="43"/>
        <v>#REF!</v>
      </c>
      <c r="E210" s="31" t="e">
        <f t="shared" si="49"/>
        <v>#REF!</v>
      </c>
      <c r="G210" s="32"/>
      <c r="H210" s="31" t="e">
        <f t="shared" si="44"/>
        <v>#REF!</v>
      </c>
      <c r="I210" s="31" t="e">
        <f t="shared" si="45"/>
        <v>#REF!</v>
      </c>
      <c r="J210" s="31" t="e">
        <f t="shared" si="39"/>
        <v>#REF!</v>
      </c>
      <c r="M210" s="31" t="e">
        <f t="shared" si="46"/>
        <v>#REF!</v>
      </c>
      <c r="N210" s="31" t="e">
        <f t="shared" si="40"/>
        <v>#REF!</v>
      </c>
      <c r="O210" s="31" t="e">
        <f t="shared" si="41"/>
        <v>#REF!</v>
      </c>
      <c r="Q210" s="32"/>
      <c r="R210" s="31" t="e">
        <f t="shared" si="47"/>
        <v>#REF!</v>
      </c>
      <c r="S210" s="31" t="e">
        <f t="shared" si="48"/>
        <v>#REF!</v>
      </c>
      <c r="T210" s="31" t="e">
        <f t="shared" si="42"/>
        <v>#REF!</v>
      </c>
    </row>
    <row r="211" spans="1:20" ht="12.75">
      <c r="A211" s="30">
        <v>201</v>
      </c>
      <c r="B211" s="30"/>
      <c r="C211" s="31" t="e">
        <f t="shared" si="38"/>
        <v>#REF!</v>
      </c>
      <c r="D211" s="31" t="e">
        <f t="shared" si="43"/>
        <v>#REF!</v>
      </c>
      <c r="E211" s="31" t="e">
        <f t="shared" si="49"/>
        <v>#REF!</v>
      </c>
      <c r="G211" s="32"/>
      <c r="H211" s="31" t="e">
        <f t="shared" si="44"/>
        <v>#REF!</v>
      </c>
      <c r="I211" s="31" t="e">
        <f t="shared" si="45"/>
        <v>#REF!</v>
      </c>
      <c r="J211" s="31" t="e">
        <f t="shared" si="39"/>
        <v>#REF!</v>
      </c>
      <c r="M211" s="31" t="e">
        <f t="shared" si="46"/>
        <v>#REF!</v>
      </c>
      <c r="N211" s="31" t="e">
        <f t="shared" si="40"/>
        <v>#REF!</v>
      </c>
      <c r="O211" s="31" t="e">
        <f t="shared" si="41"/>
        <v>#REF!</v>
      </c>
      <c r="Q211" s="32"/>
      <c r="R211" s="31" t="e">
        <f t="shared" si="47"/>
        <v>#REF!</v>
      </c>
      <c r="S211" s="31" t="e">
        <f t="shared" si="48"/>
        <v>#REF!</v>
      </c>
      <c r="T211" s="31" t="e">
        <f t="shared" si="42"/>
        <v>#REF!</v>
      </c>
    </row>
    <row r="212" spans="1:20" ht="12.75">
      <c r="A212" s="30">
        <v>202</v>
      </c>
      <c r="B212" s="30"/>
      <c r="C212" s="31" t="e">
        <f t="shared" si="38"/>
        <v>#REF!</v>
      </c>
      <c r="D212" s="31" t="e">
        <f t="shared" si="43"/>
        <v>#REF!</v>
      </c>
      <c r="E212" s="31" t="e">
        <f t="shared" si="49"/>
        <v>#REF!</v>
      </c>
      <c r="G212" s="32"/>
      <c r="H212" s="31" t="e">
        <f t="shared" si="44"/>
        <v>#REF!</v>
      </c>
      <c r="I212" s="31" t="e">
        <f t="shared" si="45"/>
        <v>#REF!</v>
      </c>
      <c r="J212" s="31" t="e">
        <f t="shared" si="39"/>
        <v>#REF!</v>
      </c>
      <c r="M212" s="31" t="e">
        <f t="shared" si="46"/>
        <v>#REF!</v>
      </c>
      <c r="N212" s="31" t="e">
        <f t="shared" si="40"/>
        <v>#REF!</v>
      </c>
      <c r="O212" s="31" t="e">
        <f t="shared" si="41"/>
        <v>#REF!</v>
      </c>
      <c r="Q212" s="32"/>
      <c r="R212" s="31" t="e">
        <f t="shared" si="47"/>
        <v>#REF!</v>
      </c>
      <c r="S212" s="31" t="e">
        <f t="shared" si="48"/>
        <v>#REF!</v>
      </c>
      <c r="T212" s="31" t="e">
        <f t="shared" si="42"/>
        <v>#REF!</v>
      </c>
    </row>
    <row r="213" spans="1:20" ht="12.75">
      <c r="A213" s="30">
        <v>203</v>
      </c>
      <c r="B213" s="30"/>
      <c r="C213" s="31" t="e">
        <f t="shared" si="38"/>
        <v>#REF!</v>
      </c>
      <c r="D213" s="31" t="e">
        <f t="shared" si="43"/>
        <v>#REF!</v>
      </c>
      <c r="E213" s="31" t="e">
        <f t="shared" si="49"/>
        <v>#REF!</v>
      </c>
      <c r="G213" s="32"/>
      <c r="H213" s="31" t="e">
        <f t="shared" si="44"/>
        <v>#REF!</v>
      </c>
      <c r="I213" s="31" t="e">
        <f t="shared" si="45"/>
        <v>#REF!</v>
      </c>
      <c r="J213" s="31" t="e">
        <f t="shared" si="39"/>
        <v>#REF!</v>
      </c>
      <c r="M213" s="31" t="e">
        <f t="shared" si="46"/>
        <v>#REF!</v>
      </c>
      <c r="N213" s="31" t="e">
        <f t="shared" si="40"/>
        <v>#REF!</v>
      </c>
      <c r="O213" s="31" t="e">
        <f t="shared" si="41"/>
        <v>#REF!</v>
      </c>
      <c r="Q213" s="32"/>
      <c r="R213" s="31" t="e">
        <f t="shared" si="47"/>
        <v>#REF!</v>
      </c>
      <c r="S213" s="31" t="e">
        <f t="shared" si="48"/>
        <v>#REF!</v>
      </c>
      <c r="T213" s="31" t="e">
        <f t="shared" si="42"/>
        <v>#REF!</v>
      </c>
    </row>
    <row r="214" spans="1:20" ht="12.75">
      <c r="A214" s="30">
        <v>204</v>
      </c>
      <c r="B214" s="30"/>
      <c r="C214" s="31" t="e">
        <f t="shared" si="38"/>
        <v>#REF!</v>
      </c>
      <c r="D214" s="31" t="e">
        <f t="shared" si="43"/>
        <v>#REF!</v>
      </c>
      <c r="E214" s="31" t="e">
        <f t="shared" si="49"/>
        <v>#REF!</v>
      </c>
      <c r="G214" s="32"/>
      <c r="H214" s="31" t="e">
        <f t="shared" si="44"/>
        <v>#REF!</v>
      </c>
      <c r="I214" s="31" t="e">
        <f t="shared" si="45"/>
        <v>#REF!</v>
      </c>
      <c r="J214" s="31" t="e">
        <f t="shared" si="39"/>
        <v>#REF!</v>
      </c>
      <c r="M214" s="31" t="e">
        <f t="shared" si="46"/>
        <v>#REF!</v>
      </c>
      <c r="N214" s="31" t="e">
        <f t="shared" si="40"/>
        <v>#REF!</v>
      </c>
      <c r="O214" s="31" t="e">
        <f t="shared" si="41"/>
        <v>#REF!</v>
      </c>
      <c r="Q214" s="32"/>
      <c r="R214" s="31" t="e">
        <f t="shared" si="47"/>
        <v>#REF!</v>
      </c>
      <c r="S214" s="31" t="e">
        <f t="shared" si="48"/>
        <v>#REF!</v>
      </c>
      <c r="T214" s="31" t="e">
        <f t="shared" si="42"/>
        <v>#REF!</v>
      </c>
    </row>
    <row r="215" spans="1:20" ht="12.75">
      <c r="A215" s="30">
        <v>205</v>
      </c>
      <c r="B215" s="30"/>
      <c r="C215" s="31" t="e">
        <f t="shared" si="38"/>
        <v>#REF!</v>
      </c>
      <c r="D215" s="31" t="e">
        <f t="shared" si="43"/>
        <v>#REF!</v>
      </c>
      <c r="E215" s="31" t="e">
        <f t="shared" si="49"/>
        <v>#REF!</v>
      </c>
      <c r="G215" s="32"/>
      <c r="H215" s="31" t="e">
        <f t="shared" si="44"/>
        <v>#REF!</v>
      </c>
      <c r="I215" s="31" t="e">
        <f t="shared" si="45"/>
        <v>#REF!</v>
      </c>
      <c r="J215" s="31" t="e">
        <f t="shared" si="39"/>
        <v>#REF!</v>
      </c>
      <c r="M215" s="31" t="e">
        <f t="shared" si="46"/>
        <v>#REF!</v>
      </c>
      <c r="N215" s="31" t="e">
        <f t="shared" si="40"/>
        <v>#REF!</v>
      </c>
      <c r="O215" s="31" t="e">
        <f t="shared" si="41"/>
        <v>#REF!</v>
      </c>
      <c r="Q215" s="32"/>
      <c r="R215" s="31" t="e">
        <f t="shared" si="47"/>
        <v>#REF!</v>
      </c>
      <c r="S215" s="31" t="e">
        <f t="shared" si="48"/>
        <v>#REF!</v>
      </c>
      <c r="T215" s="31" t="e">
        <f t="shared" si="42"/>
        <v>#REF!</v>
      </c>
    </row>
    <row r="216" spans="1:20" ht="12.75">
      <c r="A216" s="30">
        <v>206</v>
      </c>
      <c r="B216" s="30"/>
      <c r="C216" s="31" t="e">
        <f t="shared" si="38"/>
        <v>#REF!</v>
      </c>
      <c r="D216" s="31" t="e">
        <f t="shared" si="43"/>
        <v>#REF!</v>
      </c>
      <c r="E216" s="31" t="e">
        <f t="shared" si="49"/>
        <v>#REF!</v>
      </c>
      <c r="G216" s="32"/>
      <c r="H216" s="31" t="e">
        <f t="shared" si="44"/>
        <v>#REF!</v>
      </c>
      <c r="I216" s="31" t="e">
        <f t="shared" si="45"/>
        <v>#REF!</v>
      </c>
      <c r="J216" s="31" t="e">
        <f t="shared" si="39"/>
        <v>#REF!</v>
      </c>
      <c r="M216" s="31" t="e">
        <f t="shared" si="46"/>
        <v>#REF!</v>
      </c>
      <c r="N216" s="31" t="e">
        <f t="shared" si="40"/>
        <v>#REF!</v>
      </c>
      <c r="O216" s="31" t="e">
        <f t="shared" si="41"/>
        <v>#REF!</v>
      </c>
      <c r="Q216" s="32"/>
      <c r="R216" s="31" t="e">
        <f t="shared" si="47"/>
        <v>#REF!</v>
      </c>
      <c r="S216" s="31" t="e">
        <f t="shared" si="48"/>
        <v>#REF!</v>
      </c>
      <c r="T216" s="31" t="e">
        <f t="shared" si="42"/>
        <v>#REF!</v>
      </c>
    </row>
    <row r="217" spans="1:20" ht="12.75">
      <c r="A217" s="30">
        <v>207</v>
      </c>
      <c r="B217" s="30"/>
      <c r="C217" s="31" t="e">
        <f t="shared" si="38"/>
        <v>#REF!</v>
      </c>
      <c r="D217" s="31" t="e">
        <f t="shared" si="43"/>
        <v>#REF!</v>
      </c>
      <c r="E217" s="31" t="e">
        <f t="shared" si="49"/>
        <v>#REF!</v>
      </c>
      <c r="G217" s="32"/>
      <c r="H217" s="31" t="e">
        <f t="shared" si="44"/>
        <v>#REF!</v>
      </c>
      <c r="I217" s="31" t="e">
        <f t="shared" si="45"/>
        <v>#REF!</v>
      </c>
      <c r="J217" s="31" t="e">
        <f t="shared" si="39"/>
        <v>#REF!</v>
      </c>
      <c r="M217" s="31" t="e">
        <f t="shared" si="46"/>
        <v>#REF!</v>
      </c>
      <c r="N217" s="31" t="e">
        <f t="shared" si="40"/>
        <v>#REF!</v>
      </c>
      <c r="O217" s="31" t="e">
        <f t="shared" si="41"/>
        <v>#REF!</v>
      </c>
      <c r="Q217" s="32"/>
      <c r="R217" s="31" t="e">
        <f t="shared" si="47"/>
        <v>#REF!</v>
      </c>
      <c r="S217" s="31" t="e">
        <f t="shared" si="48"/>
        <v>#REF!</v>
      </c>
      <c r="T217" s="31" t="e">
        <f t="shared" si="42"/>
        <v>#REF!</v>
      </c>
    </row>
    <row r="218" spans="1:20" ht="12.75">
      <c r="A218" s="30">
        <v>208</v>
      </c>
      <c r="B218" s="30"/>
      <c r="C218" s="31" t="e">
        <f t="shared" si="38"/>
        <v>#REF!</v>
      </c>
      <c r="D218" s="31" t="e">
        <f t="shared" si="43"/>
        <v>#REF!</v>
      </c>
      <c r="E218" s="31" t="e">
        <f t="shared" si="49"/>
        <v>#REF!</v>
      </c>
      <c r="G218" s="32"/>
      <c r="H218" s="31" t="e">
        <f t="shared" si="44"/>
        <v>#REF!</v>
      </c>
      <c r="I218" s="31" t="e">
        <f t="shared" si="45"/>
        <v>#REF!</v>
      </c>
      <c r="J218" s="31" t="e">
        <f t="shared" si="39"/>
        <v>#REF!</v>
      </c>
      <c r="M218" s="31" t="e">
        <f t="shared" si="46"/>
        <v>#REF!</v>
      </c>
      <c r="N218" s="31" t="e">
        <f t="shared" si="40"/>
        <v>#REF!</v>
      </c>
      <c r="O218" s="31" t="e">
        <f t="shared" si="41"/>
        <v>#REF!</v>
      </c>
      <c r="Q218" s="32"/>
      <c r="R218" s="31" t="e">
        <f t="shared" si="47"/>
        <v>#REF!</v>
      </c>
      <c r="S218" s="31" t="e">
        <f t="shared" si="48"/>
        <v>#REF!</v>
      </c>
      <c r="T218" s="31" t="e">
        <f t="shared" si="42"/>
        <v>#REF!</v>
      </c>
    </row>
    <row r="219" spans="1:20" ht="12.75">
      <c r="A219" s="30">
        <v>209</v>
      </c>
      <c r="B219" s="30"/>
      <c r="C219" s="31" t="e">
        <f t="shared" si="38"/>
        <v>#REF!</v>
      </c>
      <c r="D219" s="31" t="e">
        <f t="shared" si="43"/>
        <v>#REF!</v>
      </c>
      <c r="E219" s="31" t="e">
        <f t="shared" si="49"/>
        <v>#REF!</v>
      </c>
      <c r="G219" s="32"/>
      <c r="H219" s="31" t="e">
        <f t="shared" si="44"/>
        <v>#REF!</v>
      </c>
      <c r="I219" s="31" t="e">
        <f t="shared" si="45"/>
        <v>#REF!</v>
      </c>
      <c r="J219" s="31" t="e">
        <f t="shared" si="39"/>
        <v>#REF!</v>
      </c>
      <c r="M219" s="31" t="e">
        <f t="shared" si="46"/>
        <v>#REF!</v>
      </c>
      <c r="N219" s="31" t="e">
        <f t="shared" si="40"/>
        <v>#REF!</v>
      </c>
      <c r="O219" s="31" t="e">
        <f t="shared" si="41"/>
        <v>#REF!</v>
      </c>
      <c r="Q219" s="32"/>
      <c r="R219" s="31" t="e">
        <f t="shared" si="47"/>
        <v>#REF!</v>
      </c>
      <c r="S219" s="31" t="e">
        <f t="shared" si="48"/>
        <v>#REF!</v>
      </c>
      <c r="T219" s="31" t="e">
        <f t="shared" si="42"/>
        <v>#REF!</v>
      </c>
    </row>
    <row r="220" spans="1:20" ht="12.75">
      <c r="A220" s="30">
        <v>210</v>
      </c>
      <c r="B220" s="30"/>
      <c r="C220" s="31" t="e">
        <f t="shared" si="38"/>
        <v>#REF!</v>
      </c>
      <c r="D220" s="31" t="e">
        <f t="shared" si="43"/>
        <v>#REF!</v>
      </c>
      <c r="E220" s="31" t="e">
        <f t="shared" si="49"/>
        <v>#REF!</v>
      </c>
      <c r="G220" s="32"/>
      <c r="H220" s="31" t="e">
        <f t="shared" si="44"/>
        <v>#REF!</v>
      </c>
      <c r="I220" s="31" t="e">
        <f t="shared" si="45"/>
        <v>#REF!</v>
      </c>
      <c r="J220" s="31" t="e">
        <f t="shared" si="39"/>
        <v>#REF!</v>
      </c>
      <c r="M220" s="31" t="e">
        <f t="shared" si="46"/>
        <v>#REF!</v>
      </c>
      <c r="N220" s="31" t="e">
        <f t="shared" si="40"/>
        <v>#REF!</v>
      </c>
      <c r="O220" s="31" t="e">
        <f t="shared" si="41"/>
        <v>#REF!</v>
      </c>
      <c r="Q220" s="32"/>
      <c r="R220" s="31" t="e">
        <f t="shared" si="47"/>
        <v>#REF!</v>
      </c>
      <c r="S220" s="31" t="e">
        <f t="shared" si="48"/>
        <v>#REF!</v>
      </c>
      <c r="T220" s="31" t="e">
        <f t="shared" si="42"/>
        <v>#REF!</v>
      </c>
    </row>
    <row r="221" spans="1:20" ht="12.75">
      <c r="A221" s="30">
        <v>211</v>
      </c>
      <c r="B221" s="30"/>
      <c r="C221" s="31" t="e">
        <f t="shared" si="38"/>
        <v>#REF!</v>
      </c>
      <c r="D221" s="31" t="e">
        <f t="shared" si="43"/>
        <v>#REF!</v>
      </c>
      <c r="E221" s="31" t="e">
        <f t="shared" si="49"/>
        <v>#REF!</v>
      </c>
      <c r="G221" s="32"/>
      <c r="H221" s="31" t="e">
        <f t="shared" si="44"/>
        <v>#REF!</v>
      </c>
      <c r="I221" s="31" t="e">
        <f t="shared" si="45"/>
        <v>#REF!</v>
      </c>
      <c r="J221" s="31" t="e">
        <f t="shared" si="39"/>
        <v>#REF!</v>
      </c>
      <c r="M221" s="31" t="e">
        <f t="shared" si="46"/>
        <v>#REF!</v>
      </c>
      <c r="N221" s="31" t="e">
        <f t="shared" si="40"/>
        <v>#REF!</v>
      </c>
      <c r="O221" s="31" t="e">
        <f t="shared" si="41"/>
        <v>#REF!</v>
      </c>
      <c r="Q221" s="32"/>
      <c r="R221" s="31" t="e">
        <f t="shared" si="47"/>
        <v>#REF!</v>
      </c>
      <c r="S221" s="31" t="e">
        <f t="shared" si="48"/>
        <v>#REF!</v>
      </c>
      <c r="T221" s="31" t="e">
        <f t="shared" si="42"/>
        <v>#REF!</v>
      </c>
    </row>
    <row r="222" spans="1:20" ht="12.75">
      <c r="A222" s="30">
        <v>212</v>
      </c>
      <c r="B222" s="30"/>
      <c r="C222" s="31" t="e">
        <f t="shared" si="38"/>
        <v>#REF!</v>
      </c>
      <c r="D222" s="31" t="e">
        <f t="shared" si="43"/>
        <v>#REF!</v>
      </c>
      <c r="E222" s="31" t="e">
        <f t="shared" si="49"/>
        <v>#REF!</v>
      </c>
      <c r="G222" s="32"/>
      <c r="H222" s="31" t="e">
        <f t="shared" si="44"/>
        <v>#REF!</v>
      </c>
      <c r="I222" s="31" t="e">
        <f t="shared" si="45"/>
        <v>#REF!</v>
      </c>
      <c r="J222" s="31" t="e">
        <f t="shared" si="39"/>
        <v>#REF!</v>
      </c>
      <c r="M222" s="31" t="e">
        <f t="shared" si="46"/>
        <v>#REF!</v>
      </c>
      <c r="N222" s="31" t="e">
        <f t="shared" si="40"/>
        <v>#REF!</v>
      </c>
      <c r="O222" s="31" t="e">
        <f t="shared" si="41"/>
        <v>#REF!</v>
      </c>
      <c r="Q222" s="32"/>
      <c r="R222" s="31" t="e">
        <f t="shared" si="47"/>
        <v>#REF!</v>
      </c>
      <c r="S222" s="31" t="e">
        <f t="shared" si="48"/>
        <v>#REF!</v>
      </c>
      <c r="T222" s="31" t="e">
        <f t="shared" si="42"/>
        <v>#REF!</v>
      </c>
    </row>
    <row r="223" spans="1:20" ht="12.75">
      <c r="A223" s="30">
        <v>213</v>
      </c>
      <c r="B223" s="30"/>
      <c r="C223" s="31" t="e">
        <f t="shared" si="38"/>
        <v>#REF!</v>
      </c>
      <c r="D223" s="31" t="e">
        <f t="shared" si="43"/>
        <v>#REF!</v>
      </c>
      <c r="E223" s="31" t="e">
        <f t="shared" si="49"/>
        <v>#REF!</v>
      </c>
      <c r="G223" s="32"/>
      <c r="H223" s="31" t="e">
        <f t="shared" si="44"/>
        <v>#REF!</v>
      </c>
      <c r="I223" s="31" t="e">
        <f t="shared" si="45"/>
        <v>#REF!</v>
      </c>
      <c r="J223" s="31" t="e">
        <f t="shared" si="39"/>
        <v>#REF!</v>
      </c>
      <c r="M223" s="31" t="e">
        <f t="shared" si="46"/>
        <v>#REF!</v>
      </c>
      <c r="N223" s="31" t="e">
        <f t="shared" si="40"/>
        <v>#REF!</v>
      </c>
      <c r="O223" s="31" t="e">
        <f t="shared" si="41"/>
        <v>#REF!</v>
      </c>
      <c r="Q223" s="32"/>
      <c r="R223" s="31" t="e">
        <f t="shared" si="47"/>
        <v>#REF!</v>
      </c>
      <c r="S223" s="31" t="e">
        <f t="shared" si="48"/>
        <v>#REF!</v>
      </c>
      <c r="T223" s="31" t="e">
        <f t="shared" si="42"/>
        <v>#REF!</v>
      </c>
    </row>
    <row r="224" spans="1:20" ht="12.75">
      <c r="A224" s="30">
        <v>214</v>
      </c>
      <c r="B224" s="30"/>
      <c r="C224" s="31" t="e">
        <f t="shared" si="38"/>
        <v>#REF!</v>
      </c>
      <c r="D224" s="31" t="e">
        <f t="shared" si="43"/>
        <v>#REF!</v>
      </c>
      <c r="E224" s="31" t="e">
        <f t="shared" si="49"/>
        <v>#REF!</v>
      </c>
      <c r="G224" s="32"/>
      <c r="H224" s="31" t="e">
        <f t="shared" si="44"/>
        <v>#REF!</v>
      </c>
      <c r="I224" s="31" t="e">
        <f t="shared" si="45"/>
        <v>#REF!</v>
      </c>
      <c r="J224" s="31" t="e">
        <f t="shared" si="39"/>
        <v>#REF!</v>
      </c>
      <c r="M224" s="31" t="e">
        <f t="shared" si="46"/>
        <v>#REF!</v>
      </c>
      <c r="N224" s="31" t="e">
        <f t="shared" si="40"/>
        <v>#REF!</v>
      </c>
      <c r="O224" s="31" t="e">
        <f t="shared" si="41"/>
        <v>#REF!</v>
      </c>
      <c r="Q224" s="32"/>
      <c r="R224" s="31" t="e">
        <f t="shared" si="47"/>
        <v>#REF!</v>
      </c>
      <c r="S224" s="31" t="e">
        <f t="shared" si="48"/>
        <v>#REF!</v>
      </c>
      <c r="T224" s="31" t="e">
        <f t="shared" si="42"/>
        <v>#REF!</v>
      </c>
    </row>
    <row r="225" spans="1:20" ht="12.75">
      <c r="A225" s="30">
        <v>215</v>
      </c>
      <c r="B225" s="30"/>
      <c r="C225" s="31" t="e">
        <f t="shared" si="38"/>
        <v>#REF!</v>
      </c>
      <c r="D225" s="31" t="e">
        <f t="shared" si="43"/>
        <v>#REF!</v>
      </c>
      <c r="E225" s="31" t="e">
        <f t="shared" si="49"/>
        <v>#REF!</v>
      </c>
      <c r="G225" s="32"/>
      <c r="H225" s="31" t="e">
        <f t="shared" si="44"/>
        <v>#REF!</v>
      </c>
      <c r="I225" s="31" t="e">
        <f t="shared" si="45"/>
        <v>#REF!</v>
      </c>
      <c r="J225" s="31" t="e">
        <f t="shared" si="39"/>
        <v>#REF!</v>
      </c>
      <c r="M225" s="31" t="e">
        <f t="shared" si="46"/>
        <v>#REF!</v>
      </c>
      <c r="N225" s="31" t="e">
        <f t="shared" si="40"/>
        <v>#REF!</v>
      </c>
      <c r="O225" s="31" t="e">
        <f t="shared" si="41"/>
        <v>#REF!</v>
      </c>
      <c r="Q225" s="32"/>
      <c r="R225" s="31" t="e">
        <f t="shared" si="47"/>
        <v>#REF!</v>
      </c>
      <c r="S225" s="31" t="e">
        <f t="shared" si="48"/>
        <v>#REF!</v>
      </c>
      <c r="T225" s="31" t="e">
        <f t="shared" si="42"/>
        <v>#REF!</v>
      </c>
    </row>
    <row r="226" spans="1:20" ht="12.75">
      <c r="A226" s="30">
        <v>216</v>
      </c>
      <c r="B226" s="30"/>
      <c r="C226" s="31" t="e">
        <f t="shared" si="38"/>
        <v>#REF!</v>
      </c>
      <c r="D226" s="31" t="e">
        <f t="shared" si="43"/>
        <v>#REF!</v>
      </c>
      <c r="E226" s="31" t="e">
        <f t="shared" si="49"/>
        <v>#REF!</v>
      </c>
      <c r="G226" s="32"/>
      <c r="H226" s="31" t="e">
        <f t="shared" si="44"/>
        <v>#REF!</v>
      </c>
      <c r="I226" s="31" t="e">
        <f t="shared" si="45"/>
        <v>#REF!</v>
      </c>
      <c r="J226" s="31" t="e">
        <f t="shared" si="39"/>
        <v>#REF!</v>
      </c>
      <c r="M226" s="31" t="e">
        <f t="shared" si="46"/>
        <v>#REF!</v>
      </c>
      <c r="N226" s="31" t="e">
        <f t="shared" si="40"/>
        <v>#REF!</v>
      </c>
      <c r="O226" s="31" t="e">
        <f t="shared" si="41"/>
        <v>#REF!</v>
      </c>
      <c r="Q226" s="32"/>
      <c r="R226" s="31" t="e">
        <f t="shared" si="47"/>
        <v>#REF!</v>
      </c>
      <c r="S226" s="31" t="e">
        <f t="shared" si="48"/>
        <v>#REF!</v>
      </c>
      <c r="T226" s="31" t="e">
        <f t="shared" si="42"/>
        <v>#REF!</v>
      </c>
    </row>
    <row r="227" spans="1:20" ht="12.75">
      <c r="A227" s="30">
        <v>217</v>
      </c>
      <c r="B227" s="30"/>
      <c r="C227" s="31" t="e">
        <f t="shared" si="38"/>
        <v>#REF!</v>
      </c>
      <c r="D227" s="31" t="e">
        <f t="shared" si="43"/>
        <v>#REF!</v>
      </c>
      <c r="E227" s="31" t="e">
        <f t="shared" si="49"/>
        <v>#REF!</v>
      </c>
      <c r="G227" s="32"/>
      <c r="H227" s="31" t="e">
        <f t="shared" si="44"/>
        <v>#REF!</v>
      </c>
      <c r="I227" s="31" t="e">
        <f t="shared" si="45"/>
        <v>#REF!</v>
      </c>
      <c r="J227" s="31" t="e">
        <f t="shared" si="39"/>
        <v>#REF!</v>
      </c>
      <c r="M227" s="31" t="e">
        <f t="shared" si="46"/>
        <v>#REF!</v>
      </c>
      <c r="N227" s="31" t="e">
        <f t="shared" si="40"/>
        <v>#REF!</v>
      </c>
      <c r="O227" s="31" t="e">
        <f t="shared" si="41"/>
        <v>#REF!</v>
      </c>
      <c r="Q227" s="32"/>
      <c r="R227" s="31" t="e">
        <f t="shared" si="47"/>
        <v>#REF!</v>
      </c>
      <c r="S227" s="31" t="e">
        <f t="shared" si="48"/>
        <v>#REF!</v>
      </c>
      <c r="T227" s="31" t="e">
        <f t="shared" si="42"/>
        <v>#REF!</v>
      </c>
    </row>
    <row r="228" spans="1:20" ht="12.75">
      <c r="A228" s="30">
        <v>218</v>
      </c>
      <c r="B228" s="30"/>
      <c r="C228" s="31" t="e">
        <f t="shared" si="38"/>
        <v>#REF!</v>
      </c>
      <c r="D228" s="31" t="e">
        <f t="shared" si="43"/>
        <v>#REF!</v>
      </c>
      <c r="E228" s="31" t="e">
        <f t="shared" si="49"/>
        <v>#REF!</v>
      </c>
      <c r="G228" s="32"/>
      <c r="H228" s="31" t="e">
        <f t="shared" si="44"/>
        <v>#REF!</v>
      </c>
      <c r="I228" s="31" t="e">
        <f t="shared" si="45"/>
        <v>#REF!</v>
      </c>
      <c r="J228" s="31" t="e">
        <f t="shared" si="39"/>
        <v>#REF!</v>
      </c>
      <c r="M228" s="31" t="e">
        <f t="shared" si="46"/>
        <v>#REF!</v>
      </c>
      <c r="N228" s="31" t="e">
        <f t="shared" si="40"/>
        <v>#REF!</v>
      </c>
      <c r="O228" s="31" t="e">
        <f t="shared" si="41"/>
        <v>#REF!</v>
      </c>
      <c r="Q228" s="32"/>
      <c r="R228" s="31" t="e">
        <f t="shared" si="47"/>
        <v>#REF!</v>
      </c>
      <c r="S228" s="31" t="e">
        <f t="shared" si="48"/>
        <v>#REF!</v>
      </c>
      <c r="T228" s="31" t="e">
        <f t="shared" si="42"/>
        <v>#REF!</v>
      </c>
    </row>
    <row r="229" spans="1:20" ht="12.75">
      <c r="A229" s="30">
        <v>219</v>
      </c>
      <c r="B229" s="30"/>
      <c r="C229" s="31" t="e">
        <f t="shared" si="38"/>
        <v>#REF!</v>
      </c>
      <c r="D229" s="31" t="e">
        <f t="shared" si="43"/>
        <v>#REF!</v>
      </c>
      <c r="E229" s="31" t="e">
        <f t="shared" si="49"/>
        <v>#REF!</v>
      </c>
      <c r="G229" s="32"/>
      <c r="H229" s="31" t="e">
        <f t="shared" si="44"/>
        <v>#REF!</v>
      </c>
      <c r="I229" s="31" t="e">
        <f t="shared" si="45"/>
        <v>#REF!</v>
      </c>
      <c r="J229" s="31" t="e">
        <f t="shared" si="39"/>
        <v>#REF!</v>
      </c>
      <c r="M229" s="31" t="e">
        <f t="shared" si="46"/>
        <v>#REF!</v>
      </c>
      <c r="N229" s="31" t="e">
        <f t="shared" si="40"/>
        <v>#REF!</v>
      </c>
      <c r="O229" s="31" t="e">
        <f t="shared" si="41"/>
        <v>#REF!</v>
      </c>
      <c r="Q229" s="32"/>
      <c r="R229" s="31" t="e">
        <f t="shared" si="47"/>
        <v>#REF!</v>
      </c>
      <c r="S229" s="31" t="e">
        <f t="shared" si="48"/>
        <v>#REF!</v>
      </c>
      <c r="T229" s="31" t="e">
        <f t="shared" si="42"/>
        <v>#REF!</v>
      </c>
    </row>
    <row r="230" spans="1:20" ht="12.75">
      <c r="A230" s="30">
        <v>220</v>
      </c>
      <c r="B230" s="30"/>
      <c r="C230" s="31" t="e">
        <f t="shared" si="38"/>
        <v>#REF!</v>
      </c>
      <c r="D230" s="31" t="e">
        <f t="shared" si="43"/>
        <v>#REF!</v>
      </c>
      <c r="E230" s="31" t="e">
        <f t="shared" si="49"/>
        <v>#REF!</v>
      </c>
      <c r="G230" s="32"/>
      <c r="H230" s="31" t="e">
        <f t="shared" si="44"/>
        <v>#REF!</v>
      </c>
      <c r="I230" s="31" t="e">
        <f t="shared" si="45"/>
        <v>#REF!</v>
      </c>
      <c r="J230" s="31" t="e">
        <f t="shared" si="39"/>
        <v>#REF!</v>
      </c>
      <c r="M230" s="31" t="e">
        <f t="shared" si="46"/>
        <v>#REF!</v>
      </c>
      <c r="N230" s="31" t="e">
        <f t="shared" si="40"/>
        <v>#REF!</v>
      </c>
      <c r="O230" s="31" t="e">
        <f t="shared" si="41"/>
        <v>#REF!</v>
      </c>
      <c r="Q230" s="32"/>
      <c r="R230" s="31" t="e">
        <f t="shared" si="47"/>
        <v>#REF!</v>
      </c>
      <c r="S230" s="31" t="e">
        <f t="shared" si="48"/>
        <v>#REF!</v>
      </c>
      <c r="T230" s="31" t="e">
        <f t="shared" si="42"/>
        <v>#REF!</v>
      </c>
    </row>
    <row r="231" spans="1:20" ht="12.75">
      <c r="A231" s="30">
        <v>221</v>
      </c>
      <c r="B231" s="30"/>
      <c r="C231" s="31" t="e">
        <f t="shared" si="38"/>
        <v>#REF!</v>
      </c>
      <c r="D231" s="31" t="e">
        <f t="shared" si="43"/>
        <v>#REF!</v>
      </c>
      <c r="E231" s="31" t="e">
        <f t="shared" si="49"/>
        <v>#REF!</v>
      </c>
      <c r="G231" s="32"/>
      <c r="H231" s="31" t="e">
        <f t="shared" si="44"/>
        <v>#REF!</v>
      </c>
      <c r="I231" s="31" t="e">
        <f t="shared" si="45"/>
        <v>#REF!</v>
      </c>
      <c r="J231" s="31" t="e">
        <f t="shared" si="39"/>
        <v>#REF!</v>
      </c>
      <c r="M231" s="31" t="e">
        <f t="shared" si="46"/>
        <v>#REF!</v>
      </c>
      <c r="N231" s="31" t="e">
        <f t="shared" si="40"/>
        <v>#REF!</v>
      </c>
      <c r="O231" s="31" t="e">
        <f t="shared" si="41"/>
        <v>#REF!</v>
      </c>
      <c r="Q231" s="32"/>
      <c r="R231" s="31" t="e">
        <f t="shared" si="47"/>
        <v>#REF!</v>
      </c>
      <c r="S231" s="31" t="e">
        <f t="shared" si="48"/>
        <v>#REF!</v>
      </c>
      <c r="T231" s="31" t="e">
        <f t="shared" si="42"/>
        <v>#REF!</v>
      </c>
    </row>
    <row r="232" spans="1:20" ht="12.75">
      <c r="A232" s="30">
        <v>222</v>
      </c>
      <c r="B232" s="30"/>
      <c r="C232" s="31" t="e">
        <f t="shared" si="38"/>
        <v>#REF!</v>
      </c>
      <c r="D232" s="31" t="e">
        <f t="shared" si="43"/>
        <v>#REF!</v>
      </c>
      <c r="E232" s="31" t="e">
        <f t="shared" si="49"/>
        <v>#REF!</v>
      </c>
      <c r="G232" s="32"/>
      <c r="H232" s="31" t="e">
        <f t="shared" si="44"/>
        <v>#REF!</v>
      </c>
      <c r="I232" s="31" t="e">
        <f t="shared" si="45"/>
        <v>#REF!</v>
      </c>
      <c r="J232" s="31" t="e">
        <f t="shared" si="39"/>
        <v>#REF!</v>
      </c>
      <c r="M232" s="31" t="e">
        <f t="shared" si="46"/>
        <v>#REF!</v>
      </c>
      <c r="N232" s="31" t="e">
        <f t="shared" si="40"/>
        <v>#REF!</v>
      </c>
      <c r="O232" s="31" t="e">
        <f t="shared" si="41"/>
        <v>#REF!</v>
      </c>
      <c r="Q232" s="32"/>
      <c r="R232" s="31" t="e">
        <f t="shared" si="47"/>
        <v>#REF!</v>
      </c>
      <c r="S232" s="31" t="e">
        <f t="shared" si="48"/>
        <v>#REF!</v>
      </c>
      <c r="T232" s="31" t="e">
        <f t="shared" si="42"/>
        <v>#REF!</v>
      </c>
    </row>
    <row r="233" spans="1:20" ht="12.75">
      <c r="A233" s="30">
        <v>223</v>
      </c>
      <c r="B233" s="30"/>
      <c r="C233" s="31" t="e">
        <f t="shared" si="38"/>
        <v>#REF!</v>
      </c>
      <c r="D233" s="31" t="e">
        <f t="shared" si="43"/>
        <v>#REF!</v>
      </c>
      <c r="E233" s="31" t="e">
        <f t="shared" si="49"/>
        <v>#REF!</v>
      </c>
      <c r="G233" s="32"/>
      <c r="H233" s="31" t="e">
        <f t="shared" si="44"/>
        <v>#REF!</v>
      </c>
      <c r="I233" s="31" t="e">
        <f t="shared" si="45"/>
        <v>#REF!</v>
      </c>
      <c r="J233" s="31" t="e">
        <f t="shared" si="39"/>
        <v>#REF!</v>
      </c>
      <c r="M233" s="31" t="e">
        <f t="shared" si="46"/>
        <v>#REF!</v>
      </c>
      <c r="N233" s="31" t="e">
        <f t="shared" si="40"/>
        <v>#REF!</v>
      </c>
      <c r="O233" s="31" t="e">
        <f t="shared" si="41"/>
        <v>#REF!</v>
      </c>
      <c r="Q233" s="32"/>
      <c r="R233" s="31" t="e">
        <f t="shared" si="47"/>
        <v>#REF!</v>
      </c>
      <c r="S233" s="31" t="e">
        <f t="shared" si="48"/>
        <v>#REF!</v>
      </c>
      <c r="T233" s="31" t="e">
        <f t="shared" si="42"/>
        <v>#REF!</v>
      </c>
    </row>
    <row r="234" spans="1:20" ht="12.75">
      <c r="A234" s="30">
        <v>224</v>
      </c>
      <c r="B234" s="30"/>
      <c r="C234" s="31" t="e">
        <f t="shared" si="38"/>
        <v>#REF!</v>
      </c>
      <c r="D234" s="31" t="e">
        <f t="shared" si="43"/>
        <v>#REF!</v>
      </c>
      <c r="E234" s="31" t="e">
        <f t="shared" si="49"/>
        <v>#REF!</v>
      </c>
      <c r="G234" s="32"/>
      <c r="H234" s="31" t="e">
        <f t="shared" si="44"/>
        <v>#REF!</v>
      </c>
      <c r="I234" s="31" t="e">
        <f t="shared" si="45"/>
        <v>#REF!</v>
      </c>
      <c r="J234" s="31" t="e">
        <f t="shared" si="39"/>
        <v>#REF!</v>
      </c>
      <c r="M234" s="31" t="e">
        <f t="shared" si="46"/>
        <v>#REF!</v>
      </c>
      <c r="N234" s="31" t="e">
        <f t="shared" si="40"/>
        <v>#REF!</v>
      </c>
      <c r="O234" s="31" t="e">
        <f t="shared" si="41"/>
        <v>#REF!</v>
      </c>
      <c r="Q234" s="32"/>
      <c r="R234" s="31" t="e">
        <f t="shared" si="47"/>
        <v>#REF!</v>
      </c>
      <c r="S234" s="31" t="e">
        <f t="shared" si="48"/>
        <v>#REF!</v>
      </c>
      <c r="T234" s="31" t="e">
        <f t="shared" si="42"/>
        <v>#REF!</v>
      </c>
    </row>
    <row r="235" spans="1:20" ht="12.75">
      <c r="A235" s="30">
        <v>225</v>
      </c>
      <c r="B235" s="30"/>
      <c r="C235" s="31" t="e">
        <f t="shared" si="38"/>
        <v>#REF!</v>
      </c>
      <c r="D235" s="31" t="e">
        <f t="shared" si="43"/>
        <v>#REF!</v>
      </c>
      <c r="E235" s="31" t="e">
        <f t="shared" si="49"/>
        <v>#REF!</v>
      </c>
      <c r="G235" s="32"/>
      <c r="H235" s="31" t="e">
        <f t="shared" si="44"/>
        <v>#REF!</v>
      </c>
      <c r="I235" s="31" t="e">
        <f t="shared" si="45"/>
        <v>#REF!</v>
      </c>
      <c r="J235" s="31" t="e">
        <f t="shared" si="39"/>
        <v>#REF!</v>
      </c>
      <c r="M235" s="31" t="e">
        <f t="shared" si="46"/>
        <v>#REF!</v>
      </c>
      <c r="N235" s="31" t="e">
        <f t="shared" si="40"/>
        <v>#REF!</v>
      </c>
      <c r="O235" s="31" t="e">
        <f t="shared" si="41"/>
        <v>#REF!</v>
      </c>
      <c r="Q235" s="32"/>
      <c r="R235" s="31" t="e">
        <f t="shared" si="47"/>
        <v>#REF!</v>
      </c>
      <c r="S235" s="31" t="e">
        <f t="shared" si="48"/>
        <v>#REF!</v>
      </c>
      <c r="T235" s="31" t="e">
        <f t="shared" si="42"/>
        <v>#REF!</v>
      </c>
    </row>
    <row r="236" spans="1:20" ht="12.75">
      <c r="A236" s="30">
        <v>226</v>
      </c>
      <c r="B236" s="30"/>
      <c r="C236" s="31" t="e">
        <f t="shared" si="38"/>
        <v>#REF!</v>
      </c>
      <c r="D236" s="31" t="e">
        <f t="shared" si="43"/>
        <v>#REF!</v>
      </c>
      <c r="E236" s="31" t="e">
        <f t="shared" si="49"/>
        <v>#REF!</v>
      </c>
      <c r="G236" s="32"/>
      <c r="H236" s="31" t="e">
        <f t="shared" si="44"/>
        <v>#REF!</v>
      </c>
      <c r="I236" s="31" t="e">
        <f t="shared" si="45"/>
        <v>#REF!</v>
      </c>
      <c r="J236" s="31" t="e">
        <f t="shared" si="39"/>
        <v>#REF!</v>
      </c>
      <c r="M236" s="31" t="e">
        <f t="shared" si="46"/>
        <v>#REF!</v>
      </c>
      <c r="N236" s="31" t="e">
        <f t="shared" si="40"/>
        <v>#REF!</v>
      </c>
      <c r="O236" s="31" t="e">
        <f t="shared" si="41"/>
        <v>#REF!</v>
      </c>
      <c r="Q236" s="32"/>
      <c r="R236" s="31" t="e">
        <f t="shared" si="47"/>
        <v>#REF!</v>
      </c>
      <c r="S236" s="31" t="e">
        <f t="shared" si="48"/>
        <v>#REF!</v>
      </c>
      <c r="T236" s="31" t="e">
        <f t="shared" si="42"/>
        <v>#REF!</v>
      </c>
    </row>
    <row r="237" spans="1:20" ht="12.75">
      <c r="A237" s="30">
        <v>227</v>
      </c>
      <c r="B237" s="30"/>
      <c r="C237" s="31" t="e">
        <f t="shared" si="38"/>
        <v>#REF!</v>
      </c>
      <c r="D237" s="31" t="e">
        <f t="shared" si="43"/>
        <v>#REF!</v>
      </c>
      <c r="E237" s="31" t="e">
        <f t="shared" si="49"/>
        <v>#REF!</v>
      </c>
      <c r="G237" s="32"/>
      <c r="H237" s="31" t="e">
        <f t="shared" si="44"/>
        <v>#REF!</v>
      </c>
      <c r="I237" s="31" t="e">
        <f t="shared" si="45"/>
        <v>#REF!</v>
      </c>
      <c r="J237" s="31" t="e">
        <f t="shared" si="39"/>
        <v>#REF!</v>
      </c>
      <c r="M237" s="31" t="e">
        <f t="shared" si="46"/>
        <v>#REF!</v>
      </c>
      <c r="N237" s="31" t="e">
        <f t="shared" si="40"/>
        <v>#REF!</v>
      </c>
      <c r="O237" s="31" t="e">
        <f t="shared" si="41"/>
        <v>#REF!</v>
      </c>
      <c r="Q237" s="32"/>
      <c r="R237" s="31" t="e">
        <f t="shared" si="47"/>
        <v>#REF!</v>
      </c>
      <c r="S237" s="31" t="e">
        <f t="shared" si="48"/>
        <v>#REF!</v>
      </c>
      <c r="T237" s="31" t="e">
        <f t="shared" si="42"/>
        <v>#REF!</v>
      </c>
    </row>
    <row r="238" spans="1:20" ht="12.75">
      <c r="A238" s="30">
        <v>228</v>
      </c>
      <c r="B238" s="30"/>
      <c r="C238" s="31" t="e">
        <f t="shared" si="38"/>
        <v>#REF!</v>
      </c>
      <c r="D238" s="31" t="e">
        <f t="shared" si="43"/>
        <v>#REF!</v>
      </c>
      <c r="E238" s="31" t="e">
        <f t="shared" si="49"/>
        <v>#REF!</v>
      </c>
      <c r="G238" s="32"/>
      <c r="H238" s="31" t="e">
        <f t="shared" si="44"/>
        <v>#REF!</v>
      </c>
      <c r="I238" s="31" t="e">
        <f t="shared" si="45"/>
        <v>#REF!</v>
      </c>
      <c r="J238" s="31" t="e">
        <f t="shared" si="39"/>
        <v>#REF!</v>
      </c>
      <c r="M238" s="31" t="e">
        <f t="shared" si="46"/>
        <v>#REF!</v>
      </c>
      <c r="N238" s="31" t="e">
        <f t="shared" si="40"/>
        <v>#REF!</v>
      </c>
      <c r="O238" s="31" t="e">
        <f t="shared" si="41"/>
        <v>#REF!</v>
      </c>
      <c r="Q238" s="32"/>
      <c r="R238" s="31" t="e">
        <f t="shared" si="47"/>
        <v>#REF!</v>
      </c>
      <c r="S238" s="31" t="e">
        <f t="shared" si="48"/>
        <v>#REF!</v>
      </c>
      <c r="T238" s="31" t="e">
        <f t="shared" si="42"/>
        <v>#REF!</v>
      </c>
    </row>
    <row r="239" spans="1:20" ht="12.75">
      <c r="A239" s="30">
        <v>229</v>
      </c>
      <c r="B239" s="30"/>
      <c r="C239" s="31" t="e">
        <f t="shared" si="38"/>
        <v>#REF!</v>
      </c>
      <c r="D239" s="31" t="e">
        <f t="shared" si="43"/>
        <v>#REF!</v>
      </c>
      <c r="E239" s="31" t="e">
        <f t="shared" si="49"/>
        <v>#REF!</v>
      </c>
      <c r="G239" s="32"/>
      <c r="H239" s="31" t="e">
        <f t="shared" si="44"/>
        <v>#REF!</v>
      </c>
      <c r="I239" s="31" t="e">
        <f t="shared" si="45"/>
        <v>#REF!</v>
      </c>
      <c r="J239" s="31" t="e">
        <f t="shared" si="39"/>
        <v>#REF!</v>
      </c>
      <c r="M239" s="31" t="e">
        <f t="shared" si="46"/>
        <v>#REF!</v>
      </c>
      <c r="N239" s="31" t="e">
        <f t="shared" si="40"/>
        <v>#REF!</v>
      </c>
      <c r="O239" s="31" t="e">
        <f t="shared" si="41"/>
        <v>#REF!</v>
      </c>
      <c r="Q239" s="32"/>
      <c r="R239" s="31" t="e">
        <f t="shared" si="47"/>
        <v>#REF!</v>
      </c>
      <c r="S239" s="31" t="e">
        <f t="shared" si="48"/>
        <v>#REF!</v>
      </c>
      <c r="T239" s="31" t="e">
        <f t="shared" si="42"/>
        <v>#REF!</v>
      </c>
    </row>
    <row r="240" spans="1:20" ht="12.75">
      <c r="A240" s="30">
        <v>230</v>
      </c>
      <c r="B240" s="30"/>
      <c r="C240" s="31" t="e">
        <f t="shared" si="38"/>
        <v>#REF!</v>
      </c>
      <c r="D240" s="31" t="e">
        <f t="shared" si="43"/>
        <v>#REF!</v>
      </c>
      <c r="E240" s="31" t="e">
        <f t="shared" si="49"/>
        <v>#REF!</v>
      </c>
      <c r="G240" s="32"/>
      <c r="H240" s="31" t="e">
        <f t="shared" si="44"/>
        <v>#REF!</v>
      </c>
      <c r="I240" s="31" t="e">
        <f t="shared" si="45"/>
        <v>#REF!</v>
      </c>
      <c r="J240" s="31" t="e">
        <f t="shared" si="39"/>
        <v>#REF!</v>
      </c>
      <c r="M240" s="31" t="e">
        <f t="shared" si="46"/>
        <v>#REF!</v>
      </c>
      <c r="N240" s="31" t="e">
        <f t="shared" si="40"/>
        <v>#REF!</v>
      </c>
      <c r="O240" s="31" t="e">
        <f t="shared" si="41"/>
        <v>#REF!</v>
      </c>
      <c r="Q240" s="32"/>
      <c r="R240" s="31" t="e">
        <f t="shared" si="47"/>
        <v>#REF!</v>
      </c>
      <c r="S240" s="31" t="e">
        <f t="shared" si="48"/>
        <v>#REF!</v>
      </c>
      <c r="T240" s="31" t="e">
        <f t="shared" si="42"/>
        <v>#REF!</v>
      </c>
    </row>
    <row r="241" spans="1:20" ht="12.75">
      <c r="A241" s="30">
        <v>231</v>
      </c>
      <c r="B241" s="30"/>
      <c r="C241" s="31" t="e">
        <f t="shared" si="38"/>
        <v>#REF!</v>
      </c>
      <c r="D241" s="31" t="e">
        <f t="shared" si="43"/>
        <v>#REF!</v>
      </c>
      <c r="E241" s="31" t="e">
        <f t="shared" si="49"/>
        <v>#REF!</v>
      </c>
      <c r="G241" s="32"/>
      <c r="H241" s="31" t="e">
        <f t="shared" si="44"/>
        <v>#REF!</v>
      </c>
      <c r="I241" s="31" t="e">
        <f t="shared" si="45"/>
        <v>#REF!</v>
      </c>
      <c r="J241" s="31" t="e">
        <f t="shared" si="39"/>
        <v>#REF!</v>
      </c>
      <c r="M241" s="31" t="e">
        <f t="shared" si="46"/>
        <v>#REF!</v>
      </c>
      <c r="N241" s="31" t="e">
        <f t="shared" si="40"/>
        <v>#REF!</v>
      </c>
      <c r="O241" s="31" t="e">
        <f t="shared" si="41"/>
        <v>#REF!</v>
      </c>
      <c r="Q241" s="32"/>
      <c r="R241" s="31" t="e">
        <f t="shared" si="47"/>
        <v>#REF!</v>
      </c>
      <c r="S241" s="31" t="e">
        <f t="shared" si="48"/>
        <v>#REF!</v>
      </c>
      <c r="T241" s="31" t="e">
        <f t="shared" si="42"/>
        <v>#REF!</v>
      </c>
    </row>
    <row r="242" spans="1:20" ht="12.75">
      <c r="A242" s="30">
        <v>232</v>
      </c>
      <c r="B242" s="30"/>
      <c r="C242" s="31" t="e">
        <f t="shared" si="38"/>
        <v>#REF!</v>
      </c>
      <c r="D242" s="31" t="e">
        <f t="shared" si="43"/>
        <v>#REF!</v>
      </c>
      <c r="E242" s="31" t="e">
        <f t="shared" si="49"/>
        <v>#REF!</v>
      </c>
      <c r="G242" s="32"/>
      <c r="H242" s="31" t="e">
        <f t="shared" si="44"/>
        <v>#REF!</v>
      </c>
      <c r="I242" s="31" t="e">
        <f t="shared" si="45"/>
        <v>#REF!</v>
      </c>
      <c r="J242" s="31" t="e">
        <f t="shared" si="39"/>
        <v>#REF!</v>
      </c>
      <c r="M242" s="31" t="e">
        <f t="shared" si="46"/>
        <v>#REF!</v>
      </c>
      <c r="N242" s="31" t="e">
        <f t="shared" si="40"/>
        <v>#REF!</v>
      </c>
      <c r="O242" s="31" t="e">
        <f t="shared" si="41"/>
        <v>#REF!</v>
      </c>
      <c r="Q242" s="32"/>
      <c r="R242" s="31" t="e">
        <f t="shared" si="47"/>
        <v>#REF!</v>
      </c>
      <c r="S242" s="31" t="e">
        <f t="shared" si="48"/>
        <v>#REF!</v>
      </c>
      <c r="T242" s="31" t="e">
        <f t="shared" si="42"/>
        <v>#REF!</v>
      </c>
    </row>
    <row r="243" spans="1:20" ht="12.75">
      <c r="A243" s="30">
        <v>233</v>
      </c>
      <c r="B243" s="30"/>
      <c r="C243" s="31" t="e">
        <f t="shared" si="38"/>
        <v>#REF!</v>
      </c>
      <c r="D243" s="31" t="e">
        <f t="shared" si="43"/>
        <v>#REF!</v>
      </c>
      <c r="E243" s="31" t="e">
        <f t="shared" si="49"/>
        <v>#REF!</v>
      </c>
      <c r="G243" s="32"/>
      <c r="H243" s="31" t="e">
        <f t="shared" si="44"/>
        <v>#REF!</v>
      </c>
      <c r="I243" s="31" t="e">
        <f t="shared" si="45"/>
        <v>#REF!</v>
      </c>
      <c r="J243" s="31" t="e">
        <f t="shared" si="39"/>
        <v>#REF!</v>
      </c>
      <c r="M243" s="31" t="e">
        <f t="shared" si="46"/>
        <v>#REF!</v>
      </c>
      <c r="N243" s="31" t="e">
        <f t="shared" si="40"/>
        <v>#REF!</v>
      </c>
      <c r="O243" s="31" t="e">
        <f t="shared" si="41"/>
        <v>#REF!</v>
      </c>
      <c r="Q243" s="32"/>
      <c r="R243" s="31" t="e">
        <f t="shared" si="47"/>
        <v>#REF!</v>
      </c>
      <c r="S243" s="31" t="e">
        <f t="shared" si="48"/>
        <v>#REF!</v>
      </c>
      <c r="T243" s="31" t="e">
        <f t="shared" si="42"/>
        <v>#REF!</v>
      </c>
    </row>
    <row r="244" spans="1:20" ht="12.75">
      <c r="A244" s="30">
        <v>234</v>
      </c>
      <c r="B244" s="30"/>
      <c r="C244" s="31" t="e">
        <f t="shared" si="38"/>
        <v>#REF!</v>
      </c>
      <c r="D244" s="31" t="e">
        <f t="shared" si="43"/>
        <v>#REF!</v>
      </c>
      <c r="E244" s="31" t="e">
        <f t="shared" si="49"/>
        <v>#REF!</v>
      </c>
      <c r="G244" s="32"/>
      <c r="H244" s="31" t="e">
        <f t="shared" si="44"/>
        <v>#REF!</v>
      </c>
      <c r="I244" s="31" t="e">
        <f t="shared" si="45"/>
        <v>#REF!</v>
      </c>
      <c r="J244" s="31" t="e">
        <f t="shared" si="39"/>
        <v>#REF!</v>
      </c>
      <c r="M244" s="31" t="e">
        <f t="shared" si="46"/>
        <v>#REF!</v>
      </c>
      <c r="N244" s="31" t="e">
        <f t="shared" si="40"/>
        <v>#REF!</v>
      </c>
      <c r="O244" s="31" t="e">
        <f t="shared" si="41"/>
        <v>#REF!</v>
      </c>
      <c r="Q244" s="32"/>
      <c r="R244" s="31" t="e">
        <f t="shared" si="47"/>
        <v>#REF!</v>
      </c>
      <c r="S244" s="31" t="e">
        <f t="shared" si="48"/>
        <v>#REF!</v>
      </c>
      <c r="T244" s="31" t="e">
        <f t="shared" si="42"/>
        <v>#REF!</v>
      </c>
    </row>
    <row r="245" spans="1:20" ht="12.75">
      <c r="A245" s="30">
        <v>235</v>
      </c>
      <c r="B245" s="30"/>
      <c r="C245" s="31" t="e">
        <f t="shared" si="38"/>
        <v>#REF!</v>
      </c>
      <c r="D245" s="31" t="e">
        <f t="shared" si="43"/>
        <v>#REF!</v>
      </c>
      <c r="E245" s="31" t="e">
        <f t="shared" si="49"/>
        <v>#REF!</v>
      </c>
      <c r="G245" s="32"/>
      <c r="H245" s="31" t="e">
        <f t="shared" si="44"/>
        <v>#REF!</v>
      </c>
      <c r="I245" s="31" t="e">
        <f t="shared" si="45"/>
        <v>#REF!</v>
      </c>
      <c r="J245" s="31" t="e">
        <f t="shared" si="39"/>
        <v>#REF!</v>
      </c>
      <c r="M245" s="31" t="e">
        <f t="shared" si="46"/>
        <v>#REF!</v>
      </c>
      <c r="N245" s="31" t="e">
        <f t="shared" si="40"/>
        <v>#REF!</v>
      </c>
      <c r="O245" s="31" t="e">
        <f t="shared" si="41"/>
        <v>#REF!</v>
      </c>
      <c r="Q245" s="32"/>
      <c r="R245" s="31" t="e">
        <f t="shared" si="47"/>
        <v>#REF!</v>
      </c>
      <c r="S245" s="31" t="e">
        <f t="shared" si="48"/>
        <v>#REF!</v>
      </c>
      <c r="T245" s="31" t="e">
        <f t="shared" si="42"/>
        <v>#REF!</v>
      </c>
    </row>
    <row r="246" spans="1:20" ht="12.75">
      <c r="A246" s="30">
        <v>236</v>
      </c>
      <c r="B246" s="30"/>
      <c r="C246" s="31" t="e">
        <f t="shared" si="38"/>
        <v>#REF!</v>
      </c>
      <c r="D246" s="31" t="e">
        <f t="shared" si="43"/>
        <v>#REF!</v>
      </c>
      <c r="E246" s="31" t="e">
        <f t="shared" si="49"/>
        <v>#REF!</v>
      </c>
      <c r="G246" s="32"/>
      <c r="H246" s="31" t="e">
        <f t="shared" si="44"/>
        <v>#REF!</v>
      </c>
      <c r="I246" s="31" t="e">
        <f t="shared" si="45"/>
        <v>#REF!</v>
      </c>
      <c r="J246" s="31" t="e">
        <f t="shared" si="39"/>
        <v>#REF!</v>
      </c>
      <c r="M246" s="31" t="e">
        <f t="shared" si="46"/>
        <v>#REF!</v>
      </c>
      <c r="N246" s="31" t="e">
        <f t="shared" si="40"/>
        <v>#REF!</v>
      </c>
      <c r="O246" s="31" t="e">
        <f t="shared" si="41"/>
        <v>#REF!</v>
      </c>
      <c r="Q246" s="32"/>
      <c r="R246" s="31" t="e">
        <f t="shared" si="47"/>
        <v>#REF!</v>
      </c>
      <c r="S246" s="31" t="e">
        <f t="shared" si="48"/>
        <v>#REF!</v>
      </c>
      <c r="T246" s="31" t="e">
        <f t="shared" si="42"/>
        <v>#REF!</v>
      </c>
    </row>
    <row r="247" spans="1:20" ht="12.75">
      <c r="A247" s="30">
        <v>237</v>
      </c>
      <c r="B247" s="30"/>
      <c r="C247" s="31" t="e">
        <f t="shared" si="38"/>
        <v>#REF!</v>
      </c>
      <c r="D247" s="31" t="e">
        <f t="shared" si="43"/>
        <v>#REF!</v>
      </c>
      <c r="E247" s="31" t="e">
        <f t="shared" si="49"/>
        <v>#REF!</v>
      </c>
      <c r="G247" s="32"/>
      <c r="H247" s="31" t="e">
        <f t="shared" si="44"/>
        <v>#REF!</v>
      </c>
      <c r="I247" s="31" t="e">
        <f t="shared" si="45"/>
        <v>#REF!</v>
      </c>
      <c r="J247" s="31" t="e">
        <f t="shared" si="39"/>
        <v>#REF!</v>
      </c>
      <c r="M247" s="31" t="e">
        <f t="shared" si="46"/>
        <v>#REF!</v>
      </c>
      <c r="N247" s="31" t="e">
        <f t="shared" si="40"/>
        <v>#REF!</v>
      </c>
      <c r="O247" s="31" t="e">
        <f t="shared" si="41"/>
        <v>#REF!</v>
      </c>
      <c r="Q247" s="32"/>
      <c r="R247" s="31" t="e">
        <f t="shared" si="47"/>
        <v>#REF!</v>
      </c>
      <c r="S247" s="31" t="e">
        <f t="shared" si="48"/>
        <v>#REF!</v>
      </c>
      <c r="T247" s="31" t="e">
        <f t="shared" si="42"/>
        <v>#REF!</v>
      </c>
    </row>
    <row r="248" spans="1:20" ht="12.75">
      <c r="A248" s="30">
        <v>238</v>
      </c>
      <c r="B248" s="30"/>
      <c r="C248" s="31" t="e">
        <f t="shared" si="38"/>
        <v>#REF!</v>
      </c>
      <c r="D248" s="31" t="e">
        <f t="shared" si="43"/>
        <v>#REF!</v>
      </c>
      <c r="E248" s="31" t="e">
        <f t="shared" si="49"/>
        <v>#REF!</v>
      </c>
      <c r="G248" s="32"/>
      <c r="H248" s="31" t="e">
        <f t="shared" si="44"/>
        <v>#REF!</v>
      </c>
      <c r="I248" s="31" t="e">
        <f t="shared" si="45"/>
        <v>#REF!</v>
      </c>
      <c r="J248" s="31" t="e">
        <f t="shared" si="39"/>
        <v>#REF!</v>
      </c>
      <c r="M248" s="31" t="e">
        <f t="shared" si="46"/>
        <v>#REF!</v>
      </c>
      <c r="N248" s="31" t="e">
        <f t="shared" si="40"/>
        <v>#REF!</v>
      </c>
      <c r="O248" s="31" t="e">
        <f t="shared" si="41"/>
        <v>#REF!</v>
      </c>
      <c r="Q248" s="32"/>
      <c r="R248" s="31" t="e">
        <f t="shared" si="47"/>
        <v>#REF!</v>
      </c>
      <c r="S248" s="31" t="e">
        <f t="shared" si="48"/>
        <v>#REF!</v>
      </c>
      <c r="T248" s="31" t="e">
        <f t="shared" si="42"/>
        <v>#REF!</v>
      </c>
    </row>
    <row r="249" spans="1:20" ht="12.75">
      <c r="A249" s="30">
        <v>239</v>
      </c>
      <c r="B249" s="30"/>
      <c r="C249" s="31" t="e">
        <f t="shared" si="38"/>
        <v>#REF!</v>
      </c>
      <c r="D249" s="31" t="e">
        <f t="shared" si="43"/>
        <v>#REF!</v>
      </c>
      <c r="E249" s="31" t="e">
        <f t="shared" si="49"/>
        <v>#REF!</v>
      </c>
      <c r="G249" s="32"/>
      <c r="H249" s="31" t="e">
        <f t="shared" si="44"/>
        <v>#REF!</v>
      </c>
      <c r="I249" s="31" t="e">
        <f t="shared" si="45"/>
        <v>#REF!</v>
      </c>
      <c r="J249" s="31" t="e">
        <f t="shared" si="39"/>
        <v>#REF!</v>
      </c>
      <c r="M249" s="31" t="e">
        <f t="shared" si="46"/>
        <v>#REF!</v>
      </c>
      <c r="N249" s="31" t="e">
        <f t="shared" si="40"/>
        <v>#REF!</v>
      </c>
      <c r="O249" s="31" t="e">
        <f t="shared" si="41"/>
        <v>#REF!</v>
      </c>
      <c r="Q249" s="32"/>
      <c r="R249" s="31" t="e">
        <f t="shared" si="47"/>
        <v>#REF!</v>
      </c>
      <c r="S249" s="31" t="e">
        <f t="shared" si="48"/>
        <v>#REF!</v>
      </c>
      <c r="T249" s="31" t="e">
        <f t="shared" si="42"/>
        <v>#REF!</v>
      </c>
    </row>
    <row r="250" spans="1:20" ht="13.5" thickBot="1">
      <c r="A250" s="30">
        <v>240</v>
      </c>
      <c r="B250" s="30"/>
      <c r="C250" s="31" t="e">
        <f t="shared" si="38"/>
        <v>#REF!</v>
      </c>
      <c r="D250" s="31" t="e">
        <f t="shared" si="43"/>
        <v>#REF!</v>
      </c>
      <c r="E250" s="31" t="e">
        <f t="shared" si="49"/>
        <v>#REF!</v>
      </c>
      <c r="G250" s="32"/>
      <c r="H250" s="31" t="e">
        <f t="shared" si="44"/>
        <v>#REF!</v>
      </c>
      <c r="I250" s="31" t="e">
        <f t="shared" si="45"/>
        <v>#REF!</v>
      </c>
      <c r="J250" s="31" t="e">
        <f t="shared" si="39"/>
        <v>#REF!</v>
      </c>
      <c r="M250" s="31" t="e">
        <f t="shared" si="46"/>
        <v>#REF!</v>
      </c>
      <c r="N250" s="31" t="e">
        <f t="shared" si="40"/>
        <v>#REF!</v>
      </c>
      <c r="O250" s="31" t="e">
        <f t="shared" si="41"/>
        <v>#REF!</v>
      </c>
      <c r="Q250" s="32"/>
      <c r="R250" s="31" t="e">
        <f t="shared" si="47"/>
        <v>#REF!</v>
      </c>
      <c r="S250" s="31" t="e">
        <f t="shared" si="48"/>
        <v>#REF!</v>
      </c>
      <c r="T250" s="31" t="e">
        <f t="shared" si="42"/>
        <v>#REF!</v>
      </c>
    </row>
    <row r="251" spans="1:20" ht="13.5" thickBot="1">
      <c r="A251" s="33"/>
      <c r="B251" s="33"/>
      <c r="C251" s="34" t="e">
        <f>SUM(C11:C250)</f>
        <v>#REF!</v>
      </c>
      <c r="D251" s="34" t="e">
        <f>SUM(D11:D250)</f>
        <v>#REF!</v>
      </c>
      <c r="E251" s="35" t="s">
        <v>29</v>
      </c>
      <c r="H251" s="34" t="e">
        <f>SUM(H11:H250)</f>
        <v>#REF!</v>
      </c>
      <c r="I251" s="34" t="e">
        <f>SUM(I11:I250)</f>
        <v>#REF!</v>
      </c>
      <c r="J251" s="35" t="s">
        <v>29</v>
      </c>
      <c r="M251" s="34" t="e">
        <f>SUM(M11:M250)</f>
        <v>#REF!</v>
      </c>
      <c r="N251" s="34" t="e">
        <f>SUM(N11:N250)</f>
        <v>#REF!</v>
      </c>
      <c r="O251" s="35" t="s">
        <v>29</v>
      </c>
      <c r="R251" s="34" t="e">
        <f>SUM(R11:R250)</f>
        <v>#REF!</v>
      </c>
      <c r="S251" s="34" t="e">
        <f>SUM(S11:S250)</f>
        <v>#REF!</v>
      </c>
      <c r="T251" s="35" t="s">
        <v>29</v>
      </c>
    </row>
    <row r="254" spans="1:5" ht="12.75">
      <c r="A254" s="11"/>
      <c r="B254" s="11"/>
      <c r="C254" s="11"/>
      <c r="D254" s="11" t="s">
        <v>49</v>
      </c>
      <c r="E254" s="11"/>
    </row>
    <row r="256" ht="12.75">
      <c r="D256" s="11" t="s">
        <v>50</v>
      </c>
    </row>
    <row r="257" ht="12.75">
      <c r="D257" s="11"/>
    </row>
  </sheetData>
  <sheetProtection password="CEFB" sheet="1" objects="1" scenarios="1"/>
  <mergeCells count="4">
    <mergeCell ref="A6:E6"/>
    <mergeCell ref="G6:J6"/>
    <mergeCell ref="L6:O6"/>
    <mergeCell ref="Q6:T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49"/>
  <sheetViews>
    <sheetView zoomScalePageLayoutView="0" workbookViewId="0" topLeftCell="A3">
      <selection activeCell="K3" sqref="K3:K17"/>
    </sheetView>
  </sheetViews>
  <sheetFormatPr defaultColWidth="9.140625" defaultRowHeight="12.75"/>
  <cols>
    <col min="2" max="2" width="13.57421875" style="0" customWidth="1"/>
    <col min="3" max="3" width="13.421875" style="0" customWidth="1"/>
    <col min="4" max="5" width="11.7109375" style="0" customWidth="1"/>
    <col min="8" max="8" width="13.28125" style="0" customWidth="1"/>
    <col min="15" max="15" width="15.140625" style="0" customWidth="1"/>
    <col min="16" max="16" width="13.57421875" style="0" customWidth="1"/>
  </cols>
  <sheetData>
    <row r="1" spans="1:2" ht="12.75">
      <c r="A1" s="95"/>
      <c r="B1" s="77" t="s">
        <v>114</v>
      </c>
    </row>
    <row r="2" spans="2:14" ht="15.75" thickBot="1">
      <c r="B2" s="38"/>
      <c r="C2" s="336" t="s">
        <v>60</v>
      </c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</row>
    <row r="3" spans="2:18" ht="106.5">
      <c r="B3" s="39" t="s">
        <v>61</v>
      </c>
      <c r="C3" s="41" t="s">
        <v>110</v>
      </c>
      <c r="D3" s="337" t="s">
        <v>62</v>
      </c>
      <c r="E3" s="337"/>
      <c r="F3" s="41" t="s">
        <v>63</v>
      </c>
      <c r="G3" s="40" t="s">
        <v>101</v>
      </c>
      <c r="H3" s="92" t="s">
        <v>64</v>
      </c>
      <c r="I3" s="338" t="s">
        <v>65</v>
      </c>
      <c r="J3" s="338"/>
      <c r="K3" s="92" t="s">
        <v>66</v>
      </c>
      <c r="L3" s="60" t="s">
        <v>67</v>
      </c>
      <c r="M3" s="60" t="s">
        <v>100</v>
      </c>
      <c r="N3" s="66"/>
      <c r="O3" s="339" t="s">
        <v>62</v>
      </c>
      <c r="P3" s="339"/>
      <c r="R3" s="75"/>
    </row>
    <row r="4" spans="2:18" ht="36.75" customHeight="1" thickBot="1">
      <c r="B4" s="42"/>
      <c r="C4" s="43"/>
      <c r="D4" s="43" t="s">
        <v>95</v>
      </c>
      <c r="E4" s="83" t="s">
        <v>96</v>
      </c>
      <c r="F4" s="44"/>
      <c r="G4" s="43"/>
      <c r="H4" s="83"/>
      <c r="I4" s="43" t="s">
        <v>68</v>
      </c>
      <c r="J4" s="43" t="s">
        <v>69</v>
      </c>
      <c r="K4" s="83"/>
      <c r="L4" s="61"/>
      <c r="M4" s="45"/>
      <c r="N4" s="66"/>
      <c r="O4" s="89" t="s">
        <v>97</v>
      </c>
      <c r="P4" s="89" t="s">
        <v>98</v>
      </c>
      <c r="R4" s="76"/>
    </row>
    <row r="5" spans="2:18" ht="12.75">
      <c r="B5" s="78" t="s">
        <v>70</v>
      </c>
      <c r="C5" s="46">
        <v>0.7</v>
      </c>
      <c r="D5" s="47">
        <v>0.3</v>
      </c>
      <c r="E5" s="84">
        <v>0.4</v>
      </c>
      <c r="F5" s="46" t="s">
        <v>93</v>
      </c>
      <c r="G5" s="47">
        <v>0.25</v>
      </c>
      <c r="H5" s="85" t="s">
        <v>71</v>
      </c>
      <c r="I5" s="46" t="s">
        <v>72</v>
      </c>
      <c r="J5" s="46" t="s">
        <v>72</v>
      </c>
      <c r="K5" s="84" t="s">
        <v>78</v>
      </c>
      <c r="L5" s="62" t="s">
        <v>72</v>
      </c>
      <c r="M5" s="69">
        <v>5</v>
      </c>
      <c r="N5" s="68" t="s">
        <v>89</v>
      </c>
      <c r="O5" s="90">
        <v>0.2</v>
      </c>
      <c r="P5" s="90">
        <v>0.3</v>
      </c>
      <c r="R5" s="76"/>
    </row>
    <row r="6" spans="1:18" ht="12.75">
      <c r="A6">
        <v>1</v>
      </c>
      <c r="B6" s="78"/>
      <c r="C6" s="46" t="s">
        <v>72</v>
      </c>
      <c r="D6" s="46" t="s">
        <v>72</v>
      </c>
      <c r="E6" s="85" t="s">
        <v>72</v>
      </c>
      <c r="F6" s="46" t="s">
        <v>72</v>
      </c>
      <c r="G6" s="46" t="s">
        <v>72</v>
      </c>
      <c r="H6" s="85" t="s">
        <v>72</v>
      </c>
      <c r="I6" s="46" t="s">
        <v>72</v>
      </c>
      <c r="J6" s="46" t="s">
        <v>72</v>
      </c>
      <c r="K6" s="84" t="s">
        <v>72</v>
      </c>
      <c r="L6" s="62" t="s">
        <v>72</v>
      </c>
      <c r="M6" s="50"/>
      <c r="N6" s="58"/>
      <c r="O6" s="91" t="s">
        <v>72</v>
      </c>
      <c r="P6" s="91" t="s">
        <v>72</v>
      </c>
      <c r="R6" s="76"/>
    </row>
    <row r="7" spans="1:18" ht="36">
      <c r="A7">
        <v>2</v>
      </c>
      <c r="B7" s="79" t="s">
        <v>73</v>
      </c>
      <c r="C7" s="97">
        <v>0.7</v>
      </c>
      <c r="D7" s="49">
        <v>0.4</v>
      </c>
      <c r="E7" s="86">
        <v>0.5</v>
      </c>
      <c r="F7" s="48" t="s">
        <v>87</v>
      </c>
      <c r="G7" s="49">
        <v>0.25</v>
      </c>
      <c r="H7" s="87" t="s">
        <v>74</v>
      </c>
      <c r="I7" s="49">
        <v>0.12</v>
      </c>
      <c r="J7" s="48" t="s">
        <v>75</v>
      </c>
      <c r="K7" s="86" t="s">
        <v>76</v>
      </c>
      <c r="L7" s="63" t="s">
        <v>72</v>
      </c>
      <c r="M7" s="70">
        <v>4</v>
      </c>
      <c r="O7" s="90">
        <v>0.3</v>
      </c>
      <c r="P7" s="90">
        <v>0.4</v>
      </c>
      <c r="R7" s="76"/>
    </row>
    <row r="8" spans="1:18" ht="36">
      <c r="A8">
        <v>3</v>
      </c>
      <c r="B8" s="79" t="s">
        <v>77</v>
      </c>
      <c r="C8" s="97">
        <v>0.7</v>
      </c>
      <c r="D8" s="49">
        <v>0.25</v>
      </c>
      <c r="E8" s="86">
        <v>0.35</v>
      </c>
      <c r="F8" s="48" t="s">
        <v>87</v>
      </c>
      <c r="G8" s="49">
        <v>0.2</v>
      </c>
      <c r="H8" s="87" t="s">
        <v>71</v>
      </c>
      <c r="I8" s="49">
        <v>0.12</v>
      </c>
      <c r="J8" s="48" t="s">
        <v>75</v>
      </c>
      <c r="K8" s="86" t="s">
        <v>78</v>
      </c>
      <c r="L8" s="63" t="s">
        <v>72</v>
      </c>
      <c r="M8" s="71">
        <v>4</v>
      </c>
      <c r="N8" s="66"/>
      <c r="O8" s="90">
        <v>0.15</v>
      </c>
      <c r="P8" s="90">
        <v>0.25</v>
      </c>
      <c r="R8" s="76"/>
    </row>
    <row r="9" spans="1:18" ht="36">
      <c r="A9">
        <v>4</v>
      </c>
      <c r="B9" s="79" t="s">
        <v>112</v>
      </c>
      <c r="C9" s="97">
        <v>0.9</v>
      </c>
      <c r="D9" s="49">
        <v>0.3</v>
      </c>
      <c r="E9" s="86">
        <v>0.4</v>
      </c>
      <c r="F9" s="48" t="s">
        <v>94</v>
      </c>
      <c r="G9" s="49">
        <v>0.2</v>
      </c>
      <c r="H9" s="87" t="s">
        <v>71</v>
      </c>
      <c r="I9" s="49">
        <v>0.12</v>
      </c>
      <c r="J9" s="48" t="s">
        <v>75</v>
      </c>
      <c r="K9" s="86" t="s">
        <v>78</v>
      </c>
      <c r="L9" s="63" t="s">
        <v>72</v>
      </c>
      <c r="M9" s="70">
        <v>5</v>
      </c>
      <c r="O9" s="90">
        <v>0.2</v>
      </c>
      <c r="P9" s="90">
        <v>0.3</v>
      </c>
      <c r="R9" s="76"/>
    </row>
    <row r="10" spans="1:18" ht="36">
      <c r="A10">
        <v>5</v>
      </c>
      <c r="B10" s="79" t="s">
        <v>80</v>
      </c>
      <c r="C10" s="97">
        <v>0.7</v>
      </c>
      <c r="D10" s="49">
        <v>0.3</v>
      </c>
      <c r="E10" s="86">
        <v>0.4</v>
      </c>
      <c r="F10" s="48" t="s">
        <v>87</v>
      </c>
      <c r="G10" s="49">
        <v>0.2</v>
      </c>
      <c r="H10" s="87" t="s">
        <v>71</v>
      </c>
      <c r="I10" s="49">
        <v>0.12</v>
      </c>
      <c r="J10" s="48" t="s">
        <v>75</v>
      </c>
      <c r="K10" s="86" t="s">
        <v>78</v>
      </c>
      <c r="L10" s="63" t="s">
        <v>72</v>
      </c>
      <c r="M10" s="71">
        <v>5</v>
      </c>
      <c r="N10" s="66"/>
      <c r="O10" s="90">
        <v>0.2</v>
      </c>
      <c r="P10" s="90">
        <v>0.3</v>
      </c>
      <c r="R10" s="76"/>
    </row>
    <row r="11" spans="1:18" ht="36">
      <c r="A11">
        <v>6</v>
      </c>
      <c r="B11" s="79" t="s">
        <v>81</v>
      </c>
      <c r="C11" s="98">
        <v>1</v>
      </c>
      <c r="D11" s="49">
        <v>0.3</v>
      </c>
      <c r="E11" s="86">
        <v>0.4</v>
      </c>
      <c r="F11" s="48" t="s">
        <v>87</v>
      </c>
      <c r="G11" s="49">
        <v>0.2</v>
      </c>
      <c r="H11" s="87" t="s">
        <v>71</v>
      </c>
      <c r="I11" s="49">
        <v>0.12</v>
      </c>
      <c r="J11" s="48" t="s">
        <v>75</v>
      </c>
      <c r="K11" s="86" t="s">
        <v>78</v>
      </c>
      <c r="L11" s="63" t="s">
        <v>72</v>
      </c>
      <c r="M11" s="70">
        <v>5</v>
      </c>
      <c r="O11" s="90">
        <v>0.2</v>
      </c>
      <c r="P11" s="90">
        <v>0.3</v>
      </c>
      <c r="R11" s="76"/>
    </row>
    <row r="12" spans="1:18" ht="36">
      <c r="A12">
        <v>7</v>
      </c>
      <c r="B12" s="79" t="s">
        <v>82</v>
      </c>
      <c r="C12" s="97">
        <v>0.7</v>
      </c>
      <c r="D12" s="49">
        <v>0.25</v>
      </c>
      <c r="E12" s="86">
        <v>0.35</v>
      </c>
      <c r="F12" s="48" t="s">
        <v>92</v>
      </c>
      <c r="G12" s="49">
        <v>0.2</v>
      </c>
      <c r="H12" s="87" t="s">
        <v>71</v>
      </c>
      <c r="I12" s="49">
        <v>0.12</v>
      </c>
      <c r="J12" s="48" t="s">
        <v>75</v>
      </c>
      <c r="K12" s="86" t="s">
        <v>78</v>
      </c>
      <c r="L12" s="63" t="s">
        <v>72</v>
      </c>
      <c r="M12" s="71">
        <v>4</v>
      </c>
      <c r="N12" s="68" t="s">
        <v>91</v>
      </c>
      <c r="O12" s="90">
        <v>0.15</v>
      </c>
      <c r="P12" s="90">
        <v>0.25</v>
      </c>
      <c r="R12" s="76"/>
    </row>
    <row r="13" spans="1:18" ht="36">
      <c r="A13">
        <v>8</v>
      </c>
      <c r="B13" s="79" t="s">
        <v>83</v>
      </c>
      <c r="C13" s="98">
        <v>1</v>
      </c>
      <c r="D13" s="49">
        <v>0.3</v>
      </c>
      <c r="E13" s="86">
        <v>0.4</v>
      </c>
      <c r="F13" s="48" t="s">
        <v>92</v>
      </c>
      <c r="G13" s="49">
        <v>0.2</v>
      </c>
      <c r="H13" s="87" t="s">
        <v>71</v>
      </c>
      <c r="I13" s="49">
        <v>0.12</v>
      </c>
      <c r="J13" s="48" t="s">
        <v>75</v>
      </c>
      <c r="K13" s="86" t="s">
        <v>78</v>
      </c>
      <c r="L13" s="63" t="s">
        <v>72</v>
      </c>
      <c r="M13" s="71">
        <v>5</v>
      </c>
      <c r="N13" s="66" t="s">
        <v>90</v>
      </c>
      <c r="O13" s="90">
        <v>0.2</v>
      </c>
      <c r="P13" s="90">
        <v>0.3</v>
      </c>
      <c r="R13" s="76"/>
    </row>
    <row r="14" spans="1:18" ht="36">
      <c r="A14">
        <v>9</v>
      </c>
      <c r="B14" s="79" t="s">
        <v>84</v>
      </c>
      <c r="C14" s="97">
        <v>0.7</v>
      </c>
      <c r="D14" s="49">
        <v>0.25</v>
      </c>
      <c r="E14" s="86">
        <v>0.35</v>
      </c>
      <c r="F14" s="48" t="s">
        <v>92</v>
      </c>
      <c r="G14" s="49">
        <v>0.2</v>
      </c>
      <c r="H14" s="87" t="s">
        <v>71</v>
      </c>
      <c r="I14" s="49">
        <v>0.12</v>
      </c>
      <c r="J14" s="48" t="s">
        <v>75</v>
      </c>
      <c r="K14" s="86" t="s">
        <v>78</v>
      </c>
      <c r="L14" s="63" t="s">
        <v>72</v>
      </c>
      <c r="M14" s="71">
        <v>4</v>
      </c>
      <c r="N14" s="66"/>
      <c r="O14" s="90">
        <v>0.15</v>
      </c>
      <c r="P14" s="90">
        <v>0.25</v>
      </c>
      <c r="R14" s="76"/>
    </row>
    <row r="15" spans="1:18" ht="36">
      <c r="A15">
        <v>10</v>
      </c>
      <c r="B15" s="79" t="s">
        <v>85</v>
      </c>
      <c r="C15" s="97">
        <v>0.9</v>
      </c>
      <c r="D15" s="49">
        <v>0.25</v>
      </c>
      <c r="E15" s="86">
        <v>0.35</v>
      </c>
      <c r="F15" s="48" t="s">
        <v>92</v>
      </c>
      <c r="G15" s="49">
        <v>0.2</v>
      </c>
      <c r="H15" s="87" t="s">
        <v>71</v>
      </c>
      <c r="I15" s="49">
        <v>0.12</v>
      </c>
      <c r="J15" s="48" t="s">
        <v>75</v>
      </c>
      <c r="K15" s="86" t="s">
        <v>78</v>
      </c>
      <c r="L15" s="63" t="s">
        <v>72</v>
      </c>
      <c r="M15" s="71">
        <v>5</v>
      </c>
      <c r="N15" s="66"/>
      <c r="O15" s="90">
        <v>0.15</v>
      </c>
      <c r="P15" s="90">
        <v>0.25</v>
      </c>
      <c r="R15" s="76"/>
    </row>
    <row r="16" spans="1:18" ht="36">
      <c r="A16">
        <v>11</v>
      </c>
      <c r="B16" s="80" t="s">
        <v>86</v>
      </c>
      <c r="C16" s="97">
        <v>0.6</v>
      </c>
      <c r="D16" s="52">
        <v>0.3</v>
      </c>
      <c r="E16" s="86">
        <v>0.4</v>
      </c>
      <c r="F16" s="51" t="s">
        <v>87</v>
      </c>
      <c r="G16" s="52">
        <v>0.2</v>
      </c>
      <c r="H16" s="93" t="s">
        <v>71</v>
      </c>
      <c r="I16" s="52">
        <v>0.12</v>
      </c>
      <c r="J16" s="51" t="s">
        <v>75</v>
      </c>
      <c r="K16" s="99" t="s">
        <v>78</v>
      </c>
      <c r="L16" s="64" t="s">
        <v>72</v>
      </c>
      <c r="M16" s="72">
        <v>5</v>
      </c>
      <c r="N16" s="66"/>
      <c r="O16" s="90">
        <v>0.2</v>
      </c>
      <c r="P16" s="90">
        <v>0.3</v>
      </c>
      <c r="R16" s="76"/>
    </row>
    <row r="17" spans="1:18" ht="36" thickBot="1">
      <c r="A17">
        <v>12</v>
      </c>
      <c r="B17" s="81" t="s">
        <v>88</v>
      </c>
      <c r="C17" s="97">
        <v>0.7</v>
      </c>
      <c r="D17" s="54">
        <v>0.2</v>
      </c>
      <c r="E17" s="88">
        <v>0.3</v>
      </c>
      <c r="F17" s="53" t="s">
        <v>79</v>
      </c>
      <c r="G17" s="54">
        <v>0.2</v>
      </c>
      <c r="H17" s="94" t="s">
        <v>71</v>
      </c>
      <c r="I17" s="54">
        <v>0.12</v>
      </c>
      <c r="J17" s="53" t="s">
        <v>75</v>
      </c>
      <c r="K17" s="88" t="s">
        <v>78</v>
      </c>
      <c r="L17" s="65" t="s">
        <v>72</v>
      </c>
      <c r="M17" s="73">
        <v>5</v>
      </c>
      <c r="N17" s="66"/>
      <c r="O17" s="90">
        <v>0.1</v>
      </c>
      <c r="P17" s="90">
        <v>0.2</v>
      </c>
      <c r="R17" s="76"/>
    </row>
    <row r="18" spans="14:18" ht="13.5" thickBot="1">
      <c r="N18" s="66"/>
      <c r="R18" s="76"/>
    </row>
    <row r="19" ht="12.75">
      <c r="M19" s="67"/>
    </row>
    <row r="21" spans="2:7" ht="12.75">
      <c r="B21" s="5">
        <v>1</v>
      </c>
      <c r="D21">
        <v>1</v>
      </c>
      <c r="E21">
        <v>2</v>
      </c>
      <c r="F21">
        <v>3</v>
      </c>
      <c r="G21">
        <v>4</v>
      </c>
    </row>
    <row r="22" spans="3:18" ht="12.75">
      <c r="C22" s="96" t="str">
        <f aca="true" t="shared" si="0" ref="C22:M22">LOOKUP($B$21,$A$6:$A$18,C6:C17)</f>
        <v>-</v>
      </c>
      <c r="D22" s="55" t="str">
        <f t="shared" si="0"/>
        <v>-</v>
      </c>
      <c r="E22" s="55" t="str">
        <f t="shared" si="0"/>
        <v>-</v>
      </c>
      <c r="F22" s="55" t="str">
        <f t="shared" si="0"/>
        <v>-</v>
      </c>
      <c r="G22" s="55" t="str">
        <f t="shared" si="0"/>
        <v>-</v>
      </c>
      <c r="H22" s="55" t="str">
        <f t="shared" si="0"/>
        <v>-</v>
      </c>
      <c r="I22" s="55" t="str">
        <f t="shared" si="0"/>
        <v>-</v>
      </c>
      <c r="J22" s="56" t="str">
        <f t="shared" si="0"/>
        <v>-</v>
      </c>
      <c r="K22" s="55" t="str">
        <f t="shared" si="0"/>
        <v>-</v>
      </c>
      <c r="L22" s="55" t="str">
        <f t="shared" si="0"/>
        <v>-</v>
      </c>
      <c r="M22" s="74">
        <f t="shared" si="0"/>
        <v>0</v>
      </c>
      <c r="N22" s="55"/>
      <c r="O22" s="55" t="str">
        <f>LOOKUP($B$21,$A$6:$A$18,O6:O17)</f>
        <v>-</v>
      </c>
      <c r="P22" s="55" t="str">
        <f>LOOKUP($B$21,$A$6:$A$18,P6:P17)</f>
        <v>-</v>
      </c>
      <c r="Q22" s="59"/>
      <c r="R22" s="59"/>
    </row>
    <row r="23" ht="12.75">
      <c r="B23" s="5">
        <v>1</v>
      </c>
    </row>
    <row r="24" spans="2:4" ht="12.75">
      <c r="B24" t="str">
        <f>D4</f>
        <v>Pieredzējis uzņēmums</v>
      </c>
      <c r="D24" s="57" t="str">
        <f>LOOKUP(B23,D29:G29,D30:G30)</f>
        <v>-</v>
      </c>
    </row>
    <row r="25" ht="12.75">
      <c r="B25" t="str">
        <f>E4</f>
        <v>Jauns uzņēmums (0-3 gadi)</v>
      </c>
    </row>
    <row r="26" ht="12.75">
      <c r="B26" t="str">
        <f>O4</f>
        <v>Pieredzējis mazs uzņēmums</v>
      </c>
    </row>
    <row r="27" ht="12.75">
      <c r="B27" t="str">
        <f>P4</f>
        <v>Jauns mazs uzņēmums</v>
      </c>
    </row>
    <row r="29" spans="4:7" ht="12.75">
      <c r="D29">
        <v>1</v>
      </c>
      <c r="E29">
        <v>2</v>
      </c>
      <c r="F29">
        <v>3</v>
      </c>
      <c r="G29">
        <v>4</v>
      </c>
    </row>
    <row r="30" spans="2:7" ht="12.75">
      <c r="B30" t="s">
        <v>99</v>
      </c>
      <c r="D30" s="59" t="str">
        <f>D22</f>
        <v>-</v>
      </c>
      <c r="E30" s="59" t="str">
        <f>E22</f>
        <v>-</v>
      </c>
      <c r="F30" s="59" t="str">
        <f>O22</f>
        <v>-</v>
      </c>
      <c r="G30" s="59" t="str">
        <f>P22</f>
        <v>-</v>
      </c>
    </row>
    <row r="33" spans="1:2" ht="12.75">
      <c r="A33">
        <v>1</v>
      </c>
      <c r="B33" s="77" t="s">
        <v>107</v>
      </c>
    </row>
    <row r="34" spans="1:2" ht="12.75">
      <c r="A34">
        <v>2</v>
      </c>
      <c r="B34" s="77" t="s">
        <v>104</v>
      </c>
    </row>
    <row r="35" spans="1:2" ht="12.75">
      <c r="A35">
        <v>3</v>
      </c>
      <c r="B35" s="77" t="s">
        <v>108</v>
      </c>
    </row>
    <row r="37" ht="12.75">
      <c r="B37">
        <v>1</v>
      </c>
    </row>
    <row r="39" ht="12.75">
      <c r="B39" s="77" t="s">
        <v>113</v>
      </c>
    </row>
    <row r="40" ht="12.75">
      <c r="B40" s="77" t="s">
        <v>105</v>
      </c>
    </row>
    <row r="42" ht="12.75">
      <c r="B42" t="str">
        <f>IF(B37=1,B39,IF(B37=2,B40,B39))</f>
        <v>Uzņēmuma ienākumu nodoklis (UIN)</v>
      </c>
    </row>
    <row r="44" ht="12.75">
      <c r="B44" s="77" t="s">
        <v>106</v>
      </c>
    </row>
    <row r="45" spans="7:9" ht="12.75">
      <c r="G45" s="77" t="s">
        <v>111</v>
      </c>
      <c r="I45" t="s">
        <v>109</v>
      </c>
    </row>
    <row r="46" spans="2:15" ht="12.75">
      <c r="B46" t="e">
        <f>IF(B37=1,IF((#REF!-#REF!-#REF!-#REF!*2)&gt;0,(#REF!-#REF!-#REF!-#REF!*2)*0.15,0),IF(B37=2,#REF!*0.09,0))</f>
        <v>#REF!</v>
      </c>
      <c r="C46" s="82"/>
      <c r="G46" t="e">
        <f>IF((#REF!-#REF!-#REF!-#REF!*2)&gt;0,(#REF!-#REF!-#REF!-#REF!*2)*0.15,0)</f>
        <v>#REF!</v>
      </c>
      <c r="I46" t="e">
        <f>IF(#REF!&gt;0,#REF!*0.09+#REF!*0.1,#REF!*0.09)</f>
        <v>#REF!</v>
      </c>
      <c r="O46">
        <f>IF(B37=2,#REF!*0.09,0)</f>
        <v>0</v>
      </c>
    </row>
    <row r="47" spans="2:15" ht="12.75">
      <c r="B47" t="e">
        <f>IF(B37=1,IF((#REF!-#REF!-#REF!-#REF!*2)&gt;0,(#REF!-#REF!-#REF!-#REF!*2)*0.15,0),IF(B37=2,#REF!*0.09,0))</f>
        <v>#REF!</v>
      </c>
      <c r="G47" t="e">
        <f>IF((#REF!-#REF!-#REF!-#REF!*2)&gt;0,(#REF!-#REF!-#REF!-#REF!*2)*0.15,0)</f>
        <v>#REF!</v>
      </c>
      <c r="I47" t="e">
        <f>IF(#REF!&gt;0,#REF!*0.09+#REF!*0.1,#REF!*0.09)</f>
        <v>#REF!</v>
      </c>
      <c r="O47">
        <f>IF(B37=2,#REF!*0.09,0)</f>
        <v>0</v>
      </c>
    </row>
    <row r="48" spans="2:15" ht="12.75">
      <c r="B48" t="e">
        <f>IF(B37=1,IF((#REF!-#REF!-#REF!-#REF!*2)&gt;0,(#REF!-#REF!-#REF!-#REF!*2)*0.15,0),IF(B37=2,#REF!*0.09,0))</f>
        <v>#REF!</v>
      </c>
      <c r="G48" t="e">
        <f>IF((#REF!-#REF!-#REF!-#REF!*2)&gt;0,(#REF!-#REF!-#REF!-#REF!*2)*0.15,0)</f>
        <v>#REF!</v>
      </c>
      <c r="I48" t="e">
        <f>IF(#REF!&gt;0,#REF!*0.09+#REF!*0.1,#REF!*0.09)</f>
        <v>#REF!</v>
      </c>
      <c r="O48">
        <f>IF(B37=2,#REF!*0.09,0)</f>
        <v>0</v>
      </c>
    </row>
    <row r="49" spans="2:15" ht="12.75">
      <c r="B49" t="e">
        <f>IF(B37=1,IF((#REF!-#REF!-#REF!-#REF!*2)&gt;0,(#REF!-#REF!-#REF!-#REF!*2)*0.15,0),IF(B37=2,#REF!*0.09,0))</f>
        <v>#REF!</v>
      </c>
      <c r="G49" t="e">
        <f>IF((#REF!-#REF!-#REF!-#REF!*2)&gt;0,(#REF!-#REF!-#REF!-#REF!*2)*0.15,0)</f>
        <v>#REF!</v>
      </c>
      <c r="I49" t="e">
        <f>IF(#REF!&gt;0,#REF!*0.09+#REF!*0.1,#REF!*0.09)</f>
        <v>#REF!</v>
      </c>
      <c r="O49">
        <f>IF(B37=2,#REF!*0.09,0)</f>
        <v>0</v>
      </c>
    </row>
  </sheetData>
  <sheetProtection selectLockedCells="1" selectUnlockedCells="1"/>
  <mergeCells count="4">
    <mergeCell ref="C2:N2"/>
    <mergeCell ref="D3:E3"/>
    <mergeCell ref="I3:J3"/>
    <mergeCell ref="O3:P3"/>
  </mergeCells>
  <conditionalFormatting sqref="R5:S5">
    <cfRule type="cellIs" priority="1" dxfId="0" operator="equal" stopIfTrue="1">
      <formula>$M$5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lhzb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Oskars Gavriševs</dc:creator>
  <cp:keywords/>
  <dc:description/>
  <cp:lastModifiedBy>Kristīne Grauziņa</cp:lastModifiedBy>
  <cp:lastPrinted>2014-05-09T09:58:25Z</cp:lastPrinted>
  <dcterms:created xsi:type="dcterms:W3CDTF">2000-01-17T09:28:10Z</dcterms:created>
  <dcterms:modified xsi:type="dcterms:W3CDTF">2014-05-09T10:10:42Z</dcterms:modified>
  <cp:category/>
  <cp:version/>
  <cp:contentType/>
  <cp:contentStatus/>
</cp:coreProperties>
</file>