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Gundega.Rugaja\Desktop\"/>
    </mc:Choice>
  </mc:AlternateContent>
  <bookViews>
    <workbookView xWindow="0" yWindow="0" windowWidth="23040" windowHeight="9192" tabRatio="745"/>
  </bookViews>
  <sheets>
    <sheet name="KOPTAME" sheetId="11" r:id="rId1"/>
    <sheet name="1" sheetId="65" r:id="rId2"/>
    <sheet name="1-1" sheetId="62" r:id="rId3"/>
  </sheets>
  <externalReferences>
    <externalReference r:id="rId4"/>
  </externalReferences>
  <definedNames>
    <definedName name="Kods">[1]DARBI!$V$3:$V$1041</definedName>
    <definedName name="Materiali">[1]MATERIALI!$F:$F</definedName>
    <definedName name="_xlnm.Print_Area" localSheetId="1">'1'!$A$1:$J$50</definedName>
    <definedName name="_xlnm.Print_Area" localSheetId="2">'1-1'!$A$1:$P$84</definedName>
    <definedName name="_xlnm.Print_Area" localSheetId="0">KOPTAME!$A$1:$F$45</definedName>
    <definedName name="_xlnm.Print_Titles" localSheetId="2">'1-1'!$18:$20</definedName>
  </definedNames>
  <calcPr calcId="162913" calcMode="manual"/>
</workbook>
</file>

<file path=xl/calcChain.xml><?xml version="1.0" encoding="utf-8"?>
<calcChain xmlns="http://schemas.openxmlformats.org/spreadsheetml/2006/main">
  <c r="A2" i="62" l="1"/>
  <c r="A2" i="65"/>
  <c r="A30" i="11" l="1"/>
  <c r="A29" i="11"/>
  <c r="A32" i="11"/>
  <c r="A31" i="11" l="1"/>
  <c r="A28" i="65"/>
  <c r="A29" i="65"/>
  <c r="A30" i="65"/>
  <c r="C11" i="62" l="1"/>
  <c r="C13" i="62" l="1"/>
  <c r="A3" i="62" s="1"/>
  <c r="C21" i="65" s="1"/>
  <c r="C12" i="62"/>
  <c r="D16" i="65" l="1"/>
  <c r="A16" i="65"/>
  <c r="C16" i="62"/>
  <c r="A16" i="62"/>
  <c r="C15" i="62"/>
  <c r="H21" i="62" l="1"/>
  <c r="K21" i="62"/>
  <c r="A22" i="11" l="1"/>
  <c r="A23" i="11"/>
  <c r="A15" i="62" l="1"/>
  <c r="A15" i="65"/>
  <c r="A14" i="65"/>
  <c r="A14" i="62"/>
  <c r="C10" i="62"/>
  <c r="C5" i="62"/>
  <c r="D15" i="65"/>
  <c r="D14" i="65"/>
  <c r="D12" i="65"/>
  <c r="D11" i="65"/>
  <c r="D10" i="65"/>
  <c r="D9" i="65"/>
  <c r="D8" i="65"/>
  <c r="D5" i="65"/>
  <c r="D13" i="65" l="1"/>
  <c r="A3" i="65" s="1"/>
  <c r="C28" i="11" s="1"/>
  <c r="D6" i="65"/>
  <c r="C7" i="62"/>
  <c r="D7" i="65"/>
  <c r="C6" i="62"/>
  <c r="A21" i="65" l="1"/>
  <c r="B21" i="65" l="1"/>
  <c r="A22" i="65"/>
  <c r="A23" i="65" s="1"/>
  <c r="A24" i="65" s="1"/>
  <c r="A25" i="65" s="1"/>
  <c r="A26" i="65" s="1"/>
  <c r="A27" i="65" s="1"/>
  <c r="A33" i="11" l="1"/>
  <c r="A28" i="11"/>
  <c r="J21" i="65" l="1"/>
  <c r="J31" i="65" s="1"/>
  <c r="L37" i="65" s="1"/>
  <c r="N37" i="65" s="1"/>
  <c r="I21" i="65"/>
  <c r="I31" i="65" s="1"/>
  <c r="H21" i="65" l="1"/>
  <c r="H31" i="65" s="1"/>
  <c r="G21" i="65"/>
  <c r="G31" i="65" s="1"/>
  <c r="F21" i="65" l="1"/>
  <c r="F31" i="65" s="1"/>
  <c r="F33" i="65" l="1"/>
  <c r="F32" i="65"/>
  <c r="F34" i="65" l="1"/>
  <c r="F28" i="11" s="1"/>
  <c r="F34" i="11" s="1"/>
  <c r="F35" i="11" s="1"/>
  <c r="F36" i="11" s="1"/>
</calcChain>
</file>

<file path=xl/sharedStrings.xml><?xml version="1.0" encoding="utf-8"?>
<sst xmlns="http://schemas.openxmlformats.org/spreadsheetml/2006/main" count="290" uniqueCount="187">
  <si>
    <t>Pasūtītājs:</t>
  </si>
  <si>
    <t>Reģistrācijas numurs:</t>
  </si>
  <si>
    <t>Adrese:</t>
  </si>
  <si>
    <t>Izpildītājs:</t>
  </si>
  <si>
    <t>Būves nosaukums:</t>
  </si>
  <si>
    <t>Objekta nosaukums:</t>
  </si>
  <si>
    <t>Nr.p.k</t>
  </si>
  <si>
    <t>Kods</t>
  </si>
  <si>
    <t>Darba nosaukums</t>
  </si>
  <si>
    <t>Vienības izmaksas</t>
  </si>
  <si>
    <t>Kopā uz visu apjomu</t>
  </si>
  <si>
    <t>Kopā:</t>
  </si>
  <si>
    <t>N.p.k</t>
  </si>
  <si>
    <t>Darba veids, vai konstruktīvā elementa nosaukums</t>
  </si>
  <si>
    <t>Tajā skaitā</t>
  </si>
  <si>
    <t>1</t>
  </si>
  <si>
    <t>APSTIPRINU:</t>
  </si>
  <si>
    <t>Objekta nosaukums</t>
  </si>
  <si>
    <t>Pavisam būvniecības izmaksas:</t>
  </si>
  <si>
    <t>Darba
ietilpība
(c/h)</t>
  </si>
  <si>
    <t>Lokālās
tāmes
Nr.</t>
  </si>
  <si>
    <t>Būves adrese:</t>
  </si>
  <si>
    <t xml:space="preserve">Pavisam kopā: </t>
  </si>
  <si>
    <t>Kopsavilkuma      
aprēķina Nr.</t>
  </si>
  <si>
    <t xml:space="preserve">                      </t>
  </si>
  <si>
    <t xml:space="preserve">                                                                    </t>
  </si>
  <si>
    <t xml:space="preserve">               </t>
  </si>
  <si>
    <t xml:space="preserve">             </t>
  </si>
  <si>
    <t>Peļņa</t>
  </si>
  <si>
    <t>Mēra 
vienība</t>
  </si>
  <si>
    <t>Vienību
skaits</t>
  </si>
  <si>
    <t>Laika
norma
(c/h)</t>
  </si>
  <si>
    <t>Darb-
ietilpība
(c/h)</t>
  </si>
  <si>
    <t>Virsizdevumi</t>
  </si>
  <si>
    <t>Kopā</t>
  </si>
  <si>
    <t>Tiešās izmaksas kopā</t>
  </si>
  <si>
    <t xml:space="preserve"> </t>
  </si>
  <si>
    <t>gb</t>
  </si>
  <si>
    <t>m</t>
  </si>
  <si>
    <t>m²</t>
  </si>
  <si>
    <t>m³</t>
  </si>
  <si>
    <t>03-00000</t>
  </si>
  <si>
    <t>35-00000</t>
  </si>
  <si>
    <t>Sastādīja</t>
  </si>
  <si>
    <t>Sertifikāta Nr.</t>
  </si>
  <si>
    <t>(darba veids vai konstruktīvā elementa nosaukums)</t>
  </si>
  <si>
    <t/>
  </si>
  <si>
    <t xml:space="preserve">                 </t>
  </si>
  <si>
    <t>BŪVLAUKUMA SAGATAVOŠANAS UN ZEMES DARBI</t>
  </si>
  <si>
    <t>CEĻI UN LAUKUMI</t>
  </si>
  <si>
    <t xml:space="preserve">                          </t>
  </si>
  <si>
    <t xml:space="preserve">                                                                                        </t>
  </si>
  <si>
    <t xml:space="preserve">__________________________________________                </t>
  </si>
  <si>
    <t>BŪVNIECĪBAS KOPTĀME</t>
  </si>
  <si>
    <t>1.</t>
  </si>
  <si>
    <t>1.1.</t>
  </si>
  <si>
    <t>1.2.</t>
  </si>
  <si>
    <t>2.</t>
  </si>
  <si>
    <t>2.1.</t>
  </si>
  <si>
    <t>2.2.</t>
  </si>
  <si>
    <t>2.3.</t>
  </si>
  <si>
    <t>3.</t>
  </si>
  <si>
    <t>3.1.</t>
  </si>
  <si>
    <t xml:space="preserve"> (paraksts, tā atšifrējums, datums)</t>
  </si>
  <si>
    <t>4.</t>
  </si>
  <si>
    <t>4.1.</t>
  </si>
  <si>
    <t xml:space="preserve">Sastādīja  _____________________ </t>
  </si>
  <si>
    <t xml:space="preserve">(Pasūtītāja paraksts un tā atšifrējums)                           </t>
  </si>
  <si>
    <t>LV40103615372</t>
  </si>
  <si>
    <t xml:space="preserve">                                                                              Z.V.</t>
  </si>
  <si>
    <t>kompl</t>
  </si>
  <si>
    <t>Zālāja sēklas (izsējas norma 1 kg uz 50 m²)</t>
  </si>
  <si>
    <t>kg</t>
  </si>
  <si>
    <t>c/d</t>
  </si>
  <si>
    <t>c</t>
  </si>
  <si>
    <t>mēneši</t>
  </si>
  <si>
    <t>02-00000</t>
  </si>
  <si>
    <t>DEMONTĀŽAS DARBI</t>
  </si>
  <si>
    <t>Augu zeme (atgūta)</t>
  </si>
  <si>
    <t>4.2.</t>
  </si>
  <si>
    <t>Objekta izmaksas
(Eur)</t>
  </si>
  <si>
    <t xml:space="preserve">Tāmes
izmaksas
(Eur) </t>
  </si>
  <si>
    <t>darba
alga
(Eur)</t>
  </si>
  <si>
    <t>materiāli
(Eur)</t>
  </si>
  <si>
    <t>mehā-
nismi
(Eur)</t>
  </si>
  <si>
    <t>Eur</t>
  </si>
  <si>
    <t>Darba 
samaksas 
likme 
(Eur/h)</t>
  </si>
  <si>
    <t>Darba
alga
(Eur)</t>
  </si>
  <si>
    <t>Mate-
riāli
(Eur)</t>
  </si>
  <si>
    <t>Mehā-
nismi
(Eur)</t>
  </si>
  <si>
    <t>Vienības
cena
(Eur)</t>
  </si>
  <si>
    <t>Summa
(Eur)</t>
  </si>
  <si>
    <t>1.3.</t>
  </si>
  <si>
    <t>Smilts, salturīgs minerālmateriāls</t>
  </si>
  <si>
    <t>4.3.</t>
  </si>
  <si>
    <t>4.4.</t>
  </si>
  <si>
    <t>1.4.</t>
  </si>
  <si>
    <t>Minerālmateriāla šķembu maisījums (fr.0/32)</t>
  </si>
  <si>
    <t>31-10002</t>
  </si>
  <si>
    <t>Apzaļumošana - ar daudzgadīga zālāja sēklām apsēta augu zeme h=10cm</t>
  </si>
  <si>
    <t>2.4.</t>
  </si>
  <si>
    <t>2.5.</t>
  </si>
  <si>
    <t>2.6.</t>
  </si>
  <si>
    <t>Minerālmateriāla šķembu maisījums (fr.0/32p)</t>
  </si>
  <si>
    <t>31-00000</t>
  </si>
  <si>
    <t>LABIEKĀRTOŠANAS DARBI</t>
  </si>
  <si>
    <t>3.2.</t>
  </si>
  <si>
    <t>3.3.</t>
  </si>
  <si>
    <t>3.4.</t>
  </si>
  <si>
    <t>3.5.</t>
  </si>
  <si>
    <t>3.6.</t>
  </si>
  <si>
    <t>3.7.</t>
  </si>
  <si>
    <t>3.8.</t>
  </si>
  <si>
    <t>03-12008</t>
  </si>
  <si>
    <t>Satiksmes un gājēju kustības organizācija būvdarbu laikā (norobežojumi, brīdinājumu zīmes, c/z, materiāli, tiltiņi, ceļu uzturēšana, esošo koku aizsardzības nodrošināšana u.c.)</t>
  </si>
  <si>
    <t>Betons C30/37</t>
  </si>
  <si>
    <t>35-61002</t>
  </si>
  <si>
    <t>Betona apmales 1000x200x80 uzstādīšana</t>
  </si>
  <si>
    <t>Betona apmales 1000x200x80</t>
  </si>
  <si>
    <t>35-62001</t>
  </si>
  <si>
    <t>Izlīdzinošās smilts kārtas izbūve h=3cm</t>
  </si>
  <si>
    <t>Piezīmes. 
1. Būvuzņēmējam jāievērtē darbu apjomu sarakstā minēto darbu veikšanai nepieciešamie materiāli un  papildus darbi, kas nav minēti šajā sarakstā, bet bez kuriem nebūtu iespējama būvdarbu tehnoloģiski pareiza un spēkā esošiem normatīviem atbilstoša veikšana pilnā apmērā.
2. Darbu apjomu sarakstu skatīt kopā ar rasējumiem un specifikācijām.
3. Materiālu apjomi doti bez rezerves. Minerālie materiāli doti blīvā veidā. 
4. Norādītie darbu un materiālu apjomi raksturo reāli veicamo darbu apjomu bez materiālu atgriezumiem un pārklājumiem. Būvuzņēmējam iesniedzot piedāvājumu materiālu atgriezumu un  pārklājumu izmaksas ir jāiekļauj vienību cenās.
5. Tāmēs ietvertos konkrēto ražotāju materiālus un izstrādājumus var aizvietot ar analogiem citu ražotāju materiāliem un izstrādājumiem. Visas atsauces uz būvizstrādājumu, iekārtu, ietaišu izgatavotāju (izplatītāju) firmām, kas norādītas tāmē liecina tikai par būvizstrādājumu, iekārtu, ietaišu etalonu, kvalitātes un apkalpošanas līmeni.</t>
  </si>
  <si>
    <t>35-62007</t>
  </si>
  <si>
    <t>Bruģakmens seguma izbūve - 6cm</t>
  </si>
  <si>
    <t>3.9.</t>
  </si>
  <si>
    <t>3.10.</t>
  </si>
  <si>
    <t>3.11.</t>
  </si>
  <si>
    <t>03-12001</t>
  </si>
  <si>
    <t>Būvtāfeles (plakāta) - uzstādīšana un demontāža</t>
  </si>
  <si>
    <t>TND/2-58.8.1/17/52</t>
  </si>
  <si>
    <t>Tukuma novada Dome</t>
  </si>
  <si>
    <t>Talsu iela 4, Tukums, Tukuma novads, LV-3101</t>
  </si>
  <si>
    <t>“SLAMPES DĪĶA TERITORIJAS LABIEKĀRTOŠANA"</t>
  </si>
  <si>
    <t>Slampe, Slampes pagasts, Tukuma novads</t>
  </si>
  <si>
    <t>2018. gada _____ . ___________</t>
  </si>
  <si>
    <t>02-21001</t>
  </si>
  <si>
    <t>Asfaltbetona seguma zāģēšana</t>
  </si>
  <si>
    <t>02-21005</t>
  </si>
  <si>
    <t>Asfaltbetona demontāža transportējot uz būvuzņ. atbērtni (hvid=10cm)</t>
  </si>
  <si>
    <t>02-42009</t>
  </si>
  <si>
    <t>Betona plākšņu h=15cm demontāža transportējot uz būvuzņ. atbērtni</t>
  </si>
  <si>
    <t>02-42010</t>
  </si>
  <si>
    <t>Betona plākšņu h=15cm demontāža atkārtotai izmantošanai</t>
  </si>
  <si>
    <t>1.5.</t>
  </si>
  <si>
    <t>02-61003</t>
  </si>
  <si>
    <t>Soliņu demontāža transportējot uz pasūtītāja novietni (max 3km)</t>
  </si>
  <si>
    <t>03-11002</t>
  </si>
  <si>
    <t>Atsevišķu koordināšu punktu nospraušana dabā</t>
  </si>
  <si>
    <t>03-21007</t>
  </si>
  <si>
    <t>Augu zemes noņemšana atkārtotai izmantošanai (hvid=40cm)</t>
  </si>
  <si>
    <t>03-21015</t>
  </si>
  <si>
    <t>Augu zemes noņemšana transportējot uz būvuzņ. atbērtni (hvid=40cm)</t>
  </si>
  <si>
    <t>03-21020</t>
  </si>
  <si>
    <t>Ierakuma veidošana ar iestrādi uzbērumā</t>
  </si>
  <si>
    <t>35-21005</t>
  </si>
  <si>
    <t>Salturīgā (drenējošā) slāņa izbūve (h=30cm)</t>
  </si>
  <si>
    <t>35-21006</t>
  </si>
  <si>
    <t>Salturīgā (drenējošā) slāņa izbūve (h=40cm)</t>
  </si>
  <si>
    <t>35-23007</t>
  </si>
  <si>
    <t>Šķembu maisījuma pamata izbūve (h=15cm)</t>
  </si>
  <si>
    <t>35-24006</t>
  </si>
  <si>
    <t>Šķembu maisījuma seguma izbūve (h=15cm)</t>
  </si>
  <si>
    <t>Grants šķembu maisījums fr.0/16</t>
  </si>
  <si>
    <t>35-22008</t>
  </si>
  <si>
    <t>Smilts iebūve (h=40cm)</t>
  </si>
  <si>
    <t>Mazgāta smilts (vidēji rupja 0.063≤1%)</t>
  </si>
  <si>
    <t>35-61015</t>
  </si>
  <si>
    <t>Dzelzbetona plākšņu 70x140 uzstādīšana</t>
  </si>
  <si>
    <t>Dzelzbetona plāksnes 70x140 (atgūtās)</t>
  </si>
  <si>
    <t>Bruģakmens - 6cm "Prizma 6" (pelēks)</t>
  </si>
  <si>
    <t>35-62018</t>
  </si>
  <si>
    <t>Laukakmens bruģa seguma izbūve 100-300mm</t>
  </si>
  <si>
    <t>Laukakmens Ø100-300mm</t>
  </si>
  <si>
    <t>Java M300</t>
  </si>
  <si>
    <t>Augu zeme (pievesta)</t>
  </si>
  <si>
    <t>31-11018</t>
  </si>
  <si>
    <t>Pārģērbšanās kabīnes izgatavošana un uzstādīšana betona pamatā</t>
  </si>
  <si>
    <t>Koka konstrukcijas, koka apšuvuma un terases dēļu deka pārģērbšanās kabīne 2x2m</t>
  </si>
  <si>
    <t>31-11001</t>
  </si>
  <si>
    <t>Atkritumu tvertnes ārtelpām uzstādīšana (bez stiprināšanas)</t>
  </si>
  <si>
    <t>Atkritumu tvertne</t>
  </si>
  <si>
    <t>31-11006</t>
  </si>
  <si>
    <t>Soliņu uzstādīšana (bez stiprināšanas)</t>
  </si>
  <si>
    <t>Parka soliņš bez atzveltnes uz sausā betona kājām (L=2.3m)</t>
  </si>
  <si>
    <t>Smilts</t>
  </si>
  <si>
    <t>35-24007</t>
  </si>
  <si>
    <t>Šķembu maisījuma seguma izbūve (h=20cm)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</si>
</sst>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L_s_-;\-* #,##0.00\ _L_s_-;_-* &quot;-&quot;??\ _L_s_-;_-@_-"/>
    <numFmt numFmtId="165" formatCode="&quot;PVN&quot;\ 0.00%"/>
    <numFmt numFmtId="166" formatCode="&quot;PVN&quot;\ 0%"/>
    <numFmt numFmtId="167" formatCode="&quot;Tāme sastādīta:&quot;\ dd/mm/yyyy"/>
    <numFmt numFmtId="168" formatCode="&quot;KOPSAVILKUMA APRĒĶINI PA DARBU VAI KONSTRUKTĪVO ELEMENTU VEIDIEM NR.&quot;_?@"/>
    <numFmt numFmtId="169" formatCode="&quot;Lokālā tāme Nr.&quot;_?@"/>
    <numFmt numFmtId="170" formatCode="&quot;Darba devēja sociālais nodoklis&quot;\ 0.00%"/>
  </numFmts>
  <fonts count="42" x14ac:knownFonts="1">
    <font>
      <sz val="10"/>
      <name val="Arial"/>
      <family val="2"/>
      <charset val="186"/>
    </font>
    <font>
      <sz val="11"/>
      <color theme="1"/>
      <name val="Calibri"/>
      <family val="2"/>
      <charset val="186"/>
    </font>
    <font>
      <sz val="10"/>
      <name val="Arial"/>
      <family val="2"/>
      <charset val="186"/>
    </font>
    <font>
      <sz val="10"/>
      <name val="Arial"/>
      <family val="2"/>
      <charset val="186"/>
    </font>
    <font>
      <sz val="8"/>
      <name val="Arial"/>
      <family val="2"/>
      <charset val="186"/>
    </font>
    <font>
      <sz val="11"/>
      <color indexed="9"/>
      <name val="Calibri"/>
      <family val="2"/>
      <charset val="186"/>
    </font>
    <font>
      <sz val="11"/>
      <color indexed="8"/>
      <name val="Calibri"/>
      <family val="2"/>
      <charset val="186"/>
    </font>
    <font>
      <b/>
      <sz val="11"/>
      <color indexed="52"/>
      <name val="Calibri"/>
      <family val="2"/>
      <charset val="186"/>
    </font>
    <font>
      <sz val="11"/>
      <color indexed="20"/>
      <name val="Calibri"/>
      <family val="2"/>
      <charset val="186"/>
    </font>
    <font>
      <sz val="11"/>
      <color indexed="10"/>
      <name val="Calibri"/>
      <family val="2"/>
      <charset val="186"/>
    </font>
    <font>
      <b/>
      <sz val="11"/>
      <color indexed="9"/>
      <name val="Calibri"/>
      <family val="2"/>
      <charset val="186"/>
    </font>
    <font>
      <sz val="12"/>
      <color indexed="8"/>
      <name val="Arial"/>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52"/>
      <name val="Calibri"/>
      <family val="2"/>
      <charset val="186"/>
    </font>
    <font>
      <sz val="11"/>
      <color indexed="60"/>
      <name val="Calibri"/>
      <family val="2"/>
      <charset val="186"/>
    </font>
    <font>
      <b/>
      <sz val="18"/>
      <color indexed="56"/>
      <name val="Cambria"/>
      <family val="2"/>
      <charset val="186"/>
    </font>
    <font>
      <sz val="9"/>
      <color indexed="8"/>
      <name val="Calibri"/>
      <family val="2"/>
      <charset val="186"/>
    </font>
    <font>
      <sz val="8"/>
      <name val="Arial"/>
      <family val="2"/>
    </font>
    <font>
      <sz val="10"/>
      <name val="Arial"/>
      <family val="2"/>
    </font>
    <font>
      <sz val="10"/>
      <name val="Arial"/>
      <family val="2"/>
      <charset val="186"/>
    </font>
    <font>
      <b/>
      <sz val="8"/>
      <name val="Arial"/>
      <family val="2"/>
      <charset val="186"/>
    </font>
    <font>
      <b/>
      <i/>
      <sz val="8"/>
      <name val="Arial"/>
      <family val="2"/>
      <charset val="186"/>
    </font>
    <font>
      <sz val="8"/>
      <color indexed="8"/>
      <name val="Arial"/>
      <family val="2"/>
      <charset val="186"/>
    </font>
    <font>
      <sz val="10"/>
      <name val="Arial"/>
      <family val="2"/>
      <charset val="186"/>
    </font>
    <font>
      <b/>
      <sz val="8"/>
      <color indexed="8"/>
      <name val="Arial"/>
      <family val="2"/>
      <charset val="186"/>
    </font>
    <font>
      <b/>
      <sz val="8"/>
      <name val="Arial"/>
      <family val="2"/>
    </font>
    <font>
      <sz val="8"/>
      <color theme="0" tint="-0.34998626667073579"/>
      <name val="Arial"/>
      <family val="2"/>
    </font>
    <font>
      <b/>
      <i/>
      <sz val="8"/>
      <name val="Arial"/>
      <family val="2"/>
    </font>
    <font>
      <b/>
      <u/>
      <sz val="8"/>
      <name val="Arial"/>
      <family val="2"/>
      <charset val="186"/>
    </font>
    <font>
      <sz val="6"/>
      <name val="Arial"/>
      <family val="2"/>
      <charset val="186"/>
    </font>
    <font>
      <b/>
      <sz val="10"/>
      <name val="Arial"/>
      <family val="2"/>
      <charset val="186"/>
    </font>
    <font>
      <b/>
      <sz val="9"/>
      <name val="Arial"/>
      <family val="2"/>
      <charset val="186"/>
    </font>
    <font>
      <b/>
      <sz val="7"/>
      <name val="Arial"/>
      <family val="2"/>
      <charset val="186"/>
    </font>
    <font>
      <sz val="8"/>
      <color rgb="FF0000FF"/>
      <name val="Arial"/>
      <family val="2"/>
      <charset val="186"/>
    </font>
    <font>
      <b/>
      <sz val="12"/>
      <name val="Arial"/>
      <family val="2"/>
    </font>
  </fonts>
  <fills count="28">
    <fill>
      <patternFill patternType="none"/>
    </fill>
    <fill>
      <patternFill patternType="gray125"/>
    </fill>
    <fill>
      <patternFill patternType="solid">
        <fgColor indexed="62"/>
        <bgColor indexed="56"/>
      </patternFill>
    </fill>
    <fill>
      <patternFill patternType="solid">
        <fgColor indexed="10"/>
        <bgColor indexed="60"/>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57"/>
        <bgColor indexed="21"/>
      </patternFill>
    </fill>
    <fill>
      <patternFill patternType="solid">
        <fgColor indexed="20"/>
        <bgColor indexed="36"/>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9"/>
        <bgColor indexed="40"/>
      </patternFill>
    </fill>
    <fill>
      <patternFill patternType="solid">
        <fgColor indexed="53"/>
        <bgColor indexed="52"/>
      </patternFill>
    </fill>
    <fill>
      <patternFill patternType="solid">
        <fgColor indexed="30"/>
        <bgColor indexed="21"/>
      </patternFill>
    </fill>
    <fill>
      <patternFill patternType="solid">
        <fgColor indexed="52"/>
        <bgColor indexed="51"/>
      </patternFill>
    </fill>
    <fill>
      <patternFill patternType="solid">
        <fgColor indexed="22"/>
        <bgColor indexed="31"/>
      </patternFill>
    </fill>
    <fill>
      <patternFill patternType="solid">
        <fgColor indexed="43"/>
        <bgColor indexed="26"/>
      </patternFill>
    </fill>
    <fill>
      <patternFill patternType="solid">
        <fgColor indexed="55"/>
        <bgColor indexed="23"/>
      </patternFill>
    </fill>
    <fill>
      <patternFill patternType="solid">
        <fgColor indexed="26"/>
        <bgColor indexed="9"/>
      </patternFill>
    </fill>
    <fill>
      <patternFill patternType="solid">
        <fgColor indexed="43"/>
        <bgColor indexed="64"/>
      </patternFill>
    </fill>
    <fill>
      <patternFill patternType="solid">
        <fgColor theme="0" tint="-0.249977111117893"/>
        <bgColor indexed="64"/>
      </patternFill>
    </fill>
    <fill>
      <patternFill patternType="solid">
        <fgColor indexed="13"/>
        <bgColor indexed="64"/>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auto="1"/>
      </left>
      <right/>
      <top style="thin">
        <color auto="1"/>
      </top>
      <bottom style="thin">
        <color auto="1"/>
      </bottom>
      <diagonal/>
    </border>
  </borders>
  <cellStyleXfs count="71">
    <xf numFmtId="0" fontId="0" fillId="0" borderId="0"/>
    <xf numFmtId="0" fontId="5" fillId="2" borderId="0" applyNumberFormat="0" applyBorder="0" applyProtection="0">
      <alignment vertical="center" wrapText="1"/>
    </xf>
    <xf numFmtId="0" fontId="5" fillId="3" borderId="0" applyNumberFormat="0" applyBorder="0" applyProtection="0">
      <alignment vertical="center" wrapText="1"/>
    </xf>
    <xf numFmtId="0" fontId="6" fillId="4" borderId="0" applyNumberFormat="0" applyBorder="0" applyProtection="0">
      <alignment vertical="center" wrapText="1"/>
    </xf>
    <xf numFmtId="0" fontId="6" fillId="5" borderId="0" applyNumberFormat="0" applyBorder="0" applyProtection="0">
      <alignment vertical="center" wrapText="1"/>
    </xf>
    <xf numFmtId="0" fontId="6" fillId="6" borderId="0" applyNumberFormat="0" applyBorder="0" applyProtection="0">
      <alignment vertical="center" wrapText="1"/>
    </xf>
    <xf numFmtId="0" fontId="6" fillId="7" borderId="0" applyNumberFormat="0" applyBorder="0" applyProtection="0">
      <alignment vertical="center" wrapText="1"/>
    </xf>
    <xf numFmtId="0" fontId="6" fillId="8" borderId="0" applyNumberFormat="0" applyBorder="0" applyProtection="0">
      <alignment vertical="center" wrapText="1"/>
    </xf>
    <xf numFmtId="0" fontId="6" fillId="9" borderId="0" applyNumberFormat="0" applyBorder="0" applyProtection="0">
      <alignment vertical="center" wrapText="1"/>
    </xf>
    <xf numFmtId="0" fontId="5" fillId="10" borderId="0" applyNumberFormat="0" applyBorder="0" applyProtection="0">
      <alignment vertical="center" wrapText="1"/>
    </xf>
    <xf numFmtId="0" fontId="5" fillId="11" borderId="0" applyNumberFormat="0" applyBorder="0" applyProtection="0">
      <alignment vertical="center" wrapText="1"/>
    </xf>
    <xf numFmtId="0" fontId="6" fillId="12" borderId="0" applyNumberFormat="0" applyBorder="0" applyProtection="0">
      <alignment vertical="center" wrapText="1"/>
    </xf>
    <xf numFmtId="0" fontId="6" fillId="13" borderId="0" applyNumberFormat="0" applyBorder="0" applyProtection="0">
      <alignment vertical="center" wrapText="1"/>
    </xf>
    <xf numFmtId="0" fontId="6" fillId="14" borderId="0" applyNumberFormat="0" applyBorder="0" applyProtection="0">
      <alignment vertical="center" wrapText="1"/>
    </xf>
    <xf numFmtId="0" fontId="6" fillId="7" borderId="0" applyNumberFormat="0" applyBorder="0" applyProtection="0">
      <alignment vertical="center" wrapText="1"/>
    </xf>
    <xf numFmtId="0" fontId="6" fillId="12" borderId="0" applyNumberFormat="0" applyBorder="0" applyProtection="0">
      <alignment vertical="center" wrapText="1"/>
    </xf>
    <xf numFmtId="0" fontId="6" fillId="15" borderId="0" applyNumberFormat="0" applyBorder="0" applyProtection="0">
      <alignment vertical="center" wrapText="1"/>
    </xf>
    <xf numFmtId="0" fontId="5" fillId="16" borderId="0" applyNumberFormat="0" applyBorder="0" applyProtection="0">
      <alignment vertical="center" wrapText="1"/>
    </xf>
    <xf numFmtId="0" fontId="5" fillId="17" borderId="0" applyNumberFormat="0" applyBorder="0" applyProtection="0">
      <alignment vertical="center" wrapText="1"/>
    </xf>
    <xf numFmtId="0" fontId="5" fillId="18" borderId="0" applyNumberFormat="0" applyBorder="0" applyProtection="0">
      <alignment vertical="center" wrapText="1"/>
    </xf>
    <xf numFmtId="0" fontId="5" fillId="13" borderId="0" applyNumberFormat="0" applyBorder="0" applyProtection="0">
      <alignment vertical="center" wrapText="1"/>
    </xf>
    <xf numFmtId="0" fontId="5" fillId="14" borderId="0" applyNumberFormat="0" applyBorder="0" applyProtection="0">
      <alignment vertical="center" wrapText="1"/>
    </xf>
    <xf numFmtId="0" fontId="5" fillId="11" borderId="0" applyNumberFormat="0" applyBorder="0" applyProtection="0">
      <alignment vertical="center" wrapText="1"/>
    </xf>
    <xf numFmtId="0" fontId="5" fillId="16" borderId="0" applyNumberFormat="0" applyBorder="0" applyProtection="0">
      <alignment vertical="center" wrapText="1"/>
    </xf>
    <xf numFmtId="0" fontId="5" fillId="19" borderId="0" applyNumberFormat="0" applyBorder="0" applyProtection="0">
      <alignment vertical="center" wrapText="1"/>
    </xf>
    <xf numFmtId="0" fontId="7" fillId="20" borderId="1" applyNumberFormat="0" applyProtection="0">
      <alignment vertical="center" wrapText="1"/>
    </xf>
    <xf numFmtId="164" fontId="2" fillId="0" borderId="0" applyFont="0" applyFill="0" applyBorder="0" applyAlignment="0" applyProtection="0"/>
    <xf numFmtId="0" fontId="9" fillId="0" borderId="0" applyNumberFormat="0" applyFill="0" applyBorder="0" applyProtection="0">
      <alignment vertical="center" wrapText="1"/>
    </xf>
    <xf numFmtId="0" fontId="11" fillId="0" borderId="0"/>
    <xf numFmtId="0" fontId="17" fillId="9" borderId="1" applyNumberFormat="0" applyProtection="0">
      <alignment vertical="center" wrapText="1"/>
    </xf>
    <xf numFmtId="0" fontId="18" fillId="20" borderId="6" applyNumberFormat="0" applyProtection="0">
      <alignment vertical="center" wrapText="1"/>
    </xf>
    <xf numFmtId="0" fontId="19" fillId="0" borderId="7" applyNumberFormat="0" applyFill="0" applyProtection="0">
      <alignment vertical="center" wrapText="1"/>
    </xf>
    <xf numFmtId="0" fontId="13" fillId="6" borderId="0" applyNumberFormat="0" applyBorder="0" applyProtection="0">
      <alignment vertical="center" wrapText="1"/>
    </xf>
    <xf numFmtId="0" fontId="21" fillId="21" borderId="0" applyNumberFormat="0" applyBorder="0" applyProtection="0">
      <alignment vertical="center" wrapText="1"/>
    </xf>
    <xf numFmtId="0" fontId="3" fillId="0" borderId="0">
      <alignment vertical="center" wrapText="1"/>
    </xf>
    <xf numFmtId="0" fontId="3" fillId="0" borderId="0"/>
    <xf numFmtId="0" fontId="3" fillId="0" borderId="0">
      <alignment vertical="center" wrapText="1"/>
    </xf>
    <xf numFmtId="0" fontId="3" fillId="0" borderId="0">
      <alignment vertical="center" wrapText="1"/>
    </xf>
    <xf numFmtId="0" fontId="3" fillId="0" borderId="0">
      <alignment vertical="center" wrapText="1"/>
    </xf>
    <xf numFmtId="0" fontId="3" fillId="0" borderId="0">
      <alignment vertical="center" wrapText="1"/>
    </xf>
    <xf numFmtId="0" fontId="23" fillId="0" borderId="0"/>
    <xf numFmtId="0" fontId="3" fillId="0" borderId="0"/>
    <xf numFmtId="0" fontId="3" fillId="0" borderId="0">
      <alignment vertical="center" wrapText="1"/>
    </xf>
    <xf numFmtId="0" fontId="3" fillId="0" borderId="0">
      <alignment vertical="center" wrapText="1"/>
    </xf>
    <xf numFmtId="0" fontId="6" fillId="0" borderId="0"/>
    <xf numFmtId="0" fontId="6" fillId="0" borderId="0"/>
    <xf numFmtId="0" fontId="3" fillId="0" borderId="0">
      <alignment vertical="center" wrapText="1"/>
    </xf>
    <xf numFmtId="0" fontId="3" fillId="0" borderId="0"/>
    <xf numFmtId="0" fontId="3" fillId="0" borderId="0"/>
    <xf numFmtId="0" fontId="6" fillId="0" borderId="0"/>
    <xf numFmtId="0" fontId="22" fillId="0" borderId="0" applyNumberFormat="0" applyFill="0" applyBorder="0" applyProtection="0">
      <alignment vertical="center" wrapText="1"/>
    </xf>
    <xf numFmtId="0" fontId="12" fillId="0" borderId="0" applyNumberFormat="0" applyFill="0" applyBorder="0" applyProtection="0">
      <alignment vertical="center" wrapText="1"/>
    </xf>
    <xf numFmtId="0" fontId="10" fillId="22" borderId="2" applyNumberFormat="0" applyProtection="0">
      <alignment vertical="center" wrapText="1"/>
    </xf>
    <xf numFmtId="9" fontId="2" fillId="0" borderId="0" applyFont="0" applyFill="0" applyBorder="0" applyAlignment="0" applyProtection="0"/>
    <xf numFmtId="0" fontId="3" fillId="23" borderId="9" applyNumberFormat="0" applyProtection="0">
      <alignment vertical="center" wrapText="1"/>
    </xf>
    <xf numFmtId="0" fontId="20" fillId="0" borderId="8" applyNumberFormat="0" applyFill="0" applyProtection="0">
      <alignment vertical="center" wrapText="1"/>
    </xf>
    <xf numFmtId="0" fontId="8" fillId="5" borderId="0" applyNumberFormat="0" applyBorder="0" applyProtection="0">
      <alignment vertical="center" wrapText="1"/>
    </xf>
    <xf numFmtId="0" fontId="3" fillId="0" borderId="0"/>
    <xf numFmtId="0" fontId="3" fillId="0" borderId="0"/>
    <xf numFmtId="0" fontId="14" fillId="0" borderId="3" applyNumberFormat="0" applyFill="0" applyProtection="0">
      <alignment vertical="center" wrapText="1"/>
    </xf>
    <xf numFmtId="0" fontId="15" fillId="0" borderId="4" applyNumberFormat="0" applyFill="0" applyProtection="0">
      <alignment vertical="center" wrapText="1"/>
    </xf>
    <xf numFmtId="0" fontId="16" fillId="0" borderId="5" applyNumberFormat="0" applyFill="0" applyProtection="0">
      <alignment vertical="center" wrapText="1"/>
    </xf>
    <xf numFmtId="0" fontId="16" fillId="0" borderId="0" applyNumberFormat="0" applyFill="0" applyBorder="0" applyProtection="0">
      <alignment vertical="center" wrapText="1"/>
    </xf>
    <xf numFmtId="0" fontId="25" fillId="0" borderId="0"/>
    <xf numFmtId="0" fontId="26" fillId="0" borderId="0"/>
    <xf numFmtId="0" fontId="26" fillId="24" borderId="0"/>
    <xf numFmtId="0" fontId="2" fillId="0" borderId="0"/>
    <xf numFmtId="0" fontId="30" fillId="0" borderId="0">
      <alignment vertical="center"/>
    </xf>
    <xf numFmtId="0" fontId="1" fillId="0" borderId="0"/>
    <xf numFmtId="0" fontId="2" fillId="0" borderId="0"/>
    <xf numFmtId="0" fontId="2" fillId="0" borderId="0"/>
  </cellStyleXfs>
  <cellXfs count="202">
    <xf numFmtId="0" fontId="0" fillId="0" borderId="0" xfId="0"/>
    <xf numFmtId="0" fontId="4" fillId="0" borderId="0" xfId="48"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Border="1" applyAlignment="1">
      <alignment vertical="center" wrapText="1"/>
    </xf>
    <xf numFmtId="0" fontId="4" fillId="0" borderId="0" xfId="48" applyFont="1" applyFill="1" applyBorder="1" applyAlignment="1">
      <alignment horizontal="right" vertical="center"/>
    </xf>
    <xf numFmtId="0" fontId="4" fillId="0" borderId="0" xfId="48" applyFont="1" applyFill="1" applyBorder="1" applyAlignment="1">
      <alignment horizontal="left" vertical="center"/>
    </xf>
    <xf numFmtId="0" fontId="4" fillId="0" borderId="0" xfId="48" applyFont="1" applyFill="1" applyAlignment="1">
      <alignment horizontal="right" vertical="center" wrapText="1"/>
    </xf>
    <xf numFmtId="0" fontId="4" fillId="0" borderId="0" xfId="0" applyFont="1" applyFill="1" applyBorder="1" applyAlignment="1">
      <alignment vertical="center"/>
    </xf>
    <xf numFmtId="0" fontId="4" fillId="0" borderId="0" xfId="0" applyFont="1" applyFill="1" applyAlignment="1">
      <alignment vertical="center"/>
    </xf>
    <xf numFmtId="2" fontId="4" fillId="0" borderId="0" xfId="0" applyNumberFormat="1" applyFont="1" applyFill="1" applyBorder="1" applyAlignment="1">
      <alignment vertical="center"/>
    </xf>
    <xf numFmtId="0" fontId="24" fillId="0" borderId="0" xfId="0" applyFont="1" applyFill="1" applyAlignment="1">
      <alignment horizontal="left" vertical="center" wrapText="1"/>
    </xf>
    <xf numFmtId="0" fontId="24" fillId="0" borderId="0" xfId="0" applyFont="1" applyFill="1" applyAlignment="1">
      <alignment vertical="center" wrapText="1"/>
    </xf>
    <xf numFmtId="2" fontId="24" fillId="0" borderId="0" xfId="0" applyNumberFormat="1" applyFont="1" applyFill="1" applyBorder="1" applyAlignment="1">
      <alignment horizontal="left" vertical="center"/>
    </xf>
    <xf numFmtId="0" fontId="24" fillId="0" borderId="0" xfId="0" applyFont="1" applyFill="1" applyBorder="1" applyAlignment="1">
      <alignment horizontal="left" vertical="center"/>
    </xf>
    <xf numFmtId="0" fontId="34" fillId="0" borderId="0" xfId="0" applyFont="1" applyFill="1" applyBorder="1" applyAlignment="1">
      <alignment vertical="center"/>
    </xf>
    <xf numFmtId="0" fontId="24" fillId="0" borderId="0" xfId="0" applyFont="1" applyFill="1" applyBorder="1" applyAlignment="1">
      <alignment vertical="center" wrapText="1"/>
    </xf>
    <xf numFmtId="0" fontId="4" fillId="0" borderId="0" xfId="0" applyFont="1" applyFill="1" applyAlignment="1" applyProtection="1">
      <alignment vertical="center" wrapText="1"/>
    </xf>
    <xf numFmtId="0" fontId="4" fillId="0" borderId="0" xfId="0" applyFont="1" applyFill="1" applyAlignment="1" applyProtection="1">
      <alignment horizontal="left" vertical="center" wrapText="1"/>
    </xf>
    <xf numFmtId="0" fontId="4" fillId="0" borderId="0" xfId="49" applyFont="1" applyFill="1" applyAlignment="1" applyProtection="1">
      <alignment vertical="center"/>
    </xf>
    <xf numFmtId="2" fontId="4" fillId="0" borderId="0" xfId="0" applyNumberFormat="1" applyFont="1" applyFill="1" applyAlignment="1" applyProtection="1">
      <alignment horizontal="center" vertical="center" wrapText="1"/>
    </xf>
    <xf numFmtId="2" fontId="4" fillId="0" borderId="0" xfId="49" applyNumberFormat="1" applyFont="1" applyFill="1" applyAlignment="1" applyProtection="1">
      <alignment horizontal="center" vertical="center"/>
    </xf>
    <xf numFmtId="2" fontId="27" fillId="0" borderId="0" xfId="0" applyNumberFormat="1" applyFont="1" applyFill="1" applyAlignment="1">
      <alignment vertical="center"/>
    </xf>
    <xf numFmtId="2" fontId="27" fillId="0" borderId="0" xfId="0" applyNumberFormat="1" applyFont="1" applyFill="1" applyBorder="1" applyAlignment="1">
      <alignment vertical="center"/>
    </xf>
    <xf numFmtId="2" fontId="24" fillId="0" borderId="0" xfId="0" applyNumberFormat="1" applyFont="1" applyFill="1" applyAlignment="1">
      <alignment horizontal="left" vertical="center" wrapText="1"/>
    </xf>
    <xf numFmtId="0" fontId="4" fillId="0" borderId="0" xfId="69" applyFont="1" applyFill="1" applyAlignment="1" applyProtection="1">
      <alignment vertical="center" wrapText="1"/>
    </xf>
    <xf numFmtId="2" fontId="4" fillId="0" borderId="0" xfId="69" applyNumberFormat="1" applyFont="1" applyFill="1" applyAlignment="1" applyProtection="1">
      <alignment horizontal="center" vertical="center" wrapText="1"/>
    </xf>
    <xf numFmtId="0" fontId="4" fillId="0" borderId="0" xfId="69" applyFont="1" applyFill="1" applyAlignment="1" applyProtection="1">
      <alignment horizontal="left" vertical="center" wrapText="1"/>
    </xf>
    <xf numFmtId="2" fontId="4" fillId="0" borderId="0" xfId="69" applyNumberFormat="1" applyFont="1" applyFill="1" applyAlignment="1" applyProtection="1">
      <alignment vertical="center" wrapText="1"/>
    </xf>
    <xf numFmtId="0" fontId="27" fillId="0" borderId="0" xfId="69" applyFont="1" applyFill="1" applyAlignment="1" applyProtection="1">
      <alignment horizontal="left" vertical="center" wrapText="1"/>
    </xf>
    <xf numFmtId="2" fontId="27" fillId="0" borderId="0" xfId="69" applyNumberFormat="1" applyFont="1" applyFill="1" applyAlignment="1" applyProtection="1">
      <alignment horizontal="center" vertical="center" wrapText="1"/>
    </xf>
    <xf numFmtId="2" fontId="27" fillId="0" borderId="0" xfId="69" applyNumberFormat="1" applyFont="1" applyFill="1" applyBorder="1" applyAlignment="1" applyProtection="1">
      <alignment horizontal="center" vertical="center" wrapText="1"/>
    </xf>
    <xf numFmtId="2" fontId="4" fillId="0" borderId="0" xfId="69" applyNumberFormat="1" applyFont="1" applyFill="1" applyAlignment="1" applyProtection="1">
      <alignment horizontal="left" vertical="center" wrapText="1"/>
    </xf>
    <xf numFmtId="2" fontId="4" fillId="0" borderId="0" xfId="0" applyNumberFormat="1" applyFont="1" applyFill="1" applyAlignment="1" applyProtection="1">
      <alignment vertical="center" wrapText="1"/>
    </xf>
    <xf numFmtId="2" fontId="4" fillId="0" borderId="0" xfId="0" applyNumberFormat="1" applyFont="1" applyFill="1" applyAlignment="1" applyProtection="1">
      <alignment horizontal="left" vertical="center" wrapText="1"/>
    </xf>
    <xf numFmtId="2" fontId="4" fillId="0" borderId="0" xfId="49" applyNumberFormat="1" applyFont="1" applyFill="1" applyAlignment="1" applyProtection="1">
      <alignment vertical="center"/>
    </xf>
    <xf numFmtId="2" fontId="27" fillId="0" borderId="0" xfId="69" applyNumberFormat="1" applyFont="1" applyFill="1" applyAlignment="1" applyProtection="1">
      <alignment horizontal="left" vertical="center" wrapText="1"/>
    </xf>
    <xf numFmtId="2" fontId="36" fillId="0" borderId="0" xfId="69" applyNumberFormat="1" applyFont="1" applyFill="1" applyAlignment="1" applyProtection="1">
      <alignment horizontal="left" vertical="center" wrapText="1"/>
    </xf>
    <xf numFmtId="0" fontId="36" fillId="0" borderId="0" xfId="69" applyFont="1" applyFill="1" applyAlignment="1" applyProtection="1">
      <alignment horizontal="left" vertical="center" wrapText="1"/>
    </xf>
    <xf numFmtId="0" fontId="4" fillId="0" borderId="0" xfId="69" applyFont="1" applyFill="1" applyAlignment="1" applyProtection="1">
      <alignment horizontal="right" vertical="center" wrapText="1"/>
    </xf>
    <xf numFmtId="0" fontId="32" fillId="25" borderId="10" xfId="0" applyFont="1" applyFill="1" applyBorder="1" applyAlignment="1">
      <alignment horizontal="center" vertical="center" wrapText="1"/>
    </xf>
    <xf numFmtId="0" fontId="24" fillId="0" borderId="0" xfId="0" applyFont="1" applyFill="1" applyAlignment="1">
      <alignment horizontal="right" vertical="center" wrapText="1"/>
    </xf>
    <xf numFmtId="1" fontId="27" fillId="25" borderId="10" xfId="69" applyNumberFormat="1"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2" fontId="31" fillId="0" borderId="0" xfId="0" applyNumberFormat="1" applyFont="1" applyFill="1" applyBorder="1" applyAlignment="1">
      <alignment vertical="center" wrapText="1"/>
    </xf>
    <xf numFmtId="0" fontId="4" fillId="0" borderId="0" xfId="0" applyFont="1" applyFill="1" applyAlignment="1">
      <alignment horizontal="right" vertical="center" wrapText="1"/>
    </xf>
    <xf numFmtId="0" fontId="33" fillId="0" borderId="0" xfId="0" applyFont="1" applyFill="1" applyBorder="1" applyAlignment="1">
      <alignment vertical="center"/>
    </xf>
    <xf numFmtId="0" fontId="28" fillId="26" borderId="10" xfId="0" applyFont="1" applyFill="1" applyBorder="1" applyAlignment="1" applyProtection="1">
      <alignment horizontal="center" vertical="center" wrapText="1"/>
    </xf>
    <xf numFmtId="0" fontId="28" fillId="0" borderId="10" xfId="0" applyFont="1" applyFill="1" applyBorder="1" applyAlignment="1">
      <alignment horizontal="center" vertical="center"/>
    </xf>
    <xf numFmtId="2" fontId="28" fillId="26" borderId="10" xfId="0" applyNumberFormat="1" applyFont="1" applyFill="1" applyBorder="1" applyAlignment="1">
      <alignment horizontal="center" vertical="center"/>
    </xf>
    <xf numFmtId="2" fontId="28" fillId="0" borderId="10" xfId="0" applyNumberFormat="1" applyFont="1" applyFill="1" applyBorder="1" applyAlignment="1">
      <alignment horizontal="center" vertical="center"/>
    </xf>
    <xf numFmtId="2" fontId="4" fillId="27" borderId="0" xfId="69" applyNumberFormat="1" applyFont="1" applyFill="1" applyAlignment="1" applyProtection="1">
      <alignment vertical="center" wrapText="1"/>
    </xf>
    <xf numFmtId="0" fontId="4" fillId="27" borderId="0" xfId="69" applyFont="1" applyFill="1" applyAlignment="1" applyProtection="1">
      <alignment horizontal="right" vertical="center" wrapText="1"/>
    </xf>
    <xf numFmtId="0" fontId="4" fillId="27" borderId="0" xfId="69" applyFont="1" applyFill="1" applyAlignment="1" applyProtection="1">
      <alignment vertical="center" wrapText="1"/>
    </xf>
    <xf numFmtId="0" fontId="4" fillId="27" borderId="0" xfId="69" applyFont="1" applyFill="1" applyAlignment="1" applyProtection="1">
      <alignment horizontal="center" vertical="center" wrapText="1"/>
    </xf>
    <xf numFmtId="0" fontId="4" fillId="27" borderId="0" xfId="69" applyFont="1" applyFill="1" applyAlignment="1" applyProtection="1">
      <alignment horizontal="left" vertical="center" wrapText="1"/>
    </xf>
    <xf numFmtId="2" fontId="4" fillId="27" borderId="0" xfId="69" applyNumberFormat="1" applyFont="1" applyFill="1" applyAlignment="1" applyProtection="1">
      <alignment horizontal="left" vertical="center" wrapText="1"/>
    </xf>
    <xf numFmtId="0" fontId="35" fillId="27" borderId="10" xfId="69" applyFont="1" applyFill="1" applyBorder="1" applyAlignment="1" applyProtection="1">
      <alignment horizontal="center" vertical="center" wrapText="1"/>
    </xf>
    <xf numFmtId="2" fontId="4" fillId="27" borderId="10" xfId="69" applyNumberFormat="1" applyFont="1" applyFill="1" applyBorder="1" applyAlignment="1" applyProtection="1">
      <alignment horizontal="center" vertical="center" wrapText="1"/>
    </xf>
    <xf numFmtId="2" fontId="4" fillId="27" borderId="10" xfId="0" applyNumberFormat="1" applyFont="1" applyFill="1" applyBorder="1" applyAlignment="1" applyProtection="1">
      <alignment horizontal="right" vertical="center"/>
    </xf>
    <xf numFmtId="2" fontId="4" fillId="27" borderId="10" xfId="69" applyNumberFormat="1" applyFont="1" applyFill="1" applyBorder="1" applyAlignment="1" applyProtection="1">
      <alignment horizontal="right" vertical="center" wrapText="1"/>
    </xf>
    <xf numFmtId="2" fontId="4" fillId="27" borderId="10" xfId="49" applyNumberFormat="1" applyFont="1" applyFill="1" applyBorder="1" applyAlignment="1" applyProtection="1">
      <alignment horizontal="right" vertical="center"/>
    </xf>
    <xf numFmtId="2" fontId="35" fillId="27" borderId="10" xfId="69" applyNumberFormat="1" applyFont="1" applyFill="1" applyBorder="1" applyAlignment="1" applyProtection="1">
      <alignment horizontal="right" vertical="center" wrapText="1"/>
    </xf>
    <xf numFmtId="0" fontId="4" fillId="27" borderId="10" xfId="69" applyFont="1" applyFill="1" applyBorder="1" applyAlignment="1" applyProtection="1">
      <alignment horizontal="left" vertical="center" wrapText="1"/>
    </xf>
    <xf numFmtId="0" fontId="40" fillId="27" borderId="10" xfId="69" applyFont="1" applyFill="1" applyBorder="1" applyAlignment="1" applyProtection="1">
      <alignment horizontal="right" vertical="center" wrapText="1"/>
    </xf>
    <xf numFmtId="2" fontId="40" fillId="27" borderId="10" xfId="69" applyNumberFormat="1" applyFont="1" applyFill="1" applyBorder="1" applyAlignment="1" applyProtection="1">
      <alignment horizontal="center" vertical="center" wrapText="1"/>
    </xf>
    <xf numFmtId="2" fontId="40" fillId="27" borderId="10" xfId="0" applyNumberFormat="1" applyFont="1" applyFill="1" applyBorder="1" applyAlignment="1" applyProtection="1">
      <alignment horizontal="right" vertical="center"/>
    </xf>
    <xf numFmtId="2" fontId="40" fillId="27" borderId="10" xfId="69" applyNumberFormat="1" applyFont="1" applyFill="1" applyBorder="1" applyAlignment="1" applyProtection="1">
      <alignment horizontal="right" vertical="center" wrapText="1"/>
    </xf>
    <xf numFmtId="2" fontId="40" fillId="27" borderId="10" xfId="49" applyNumberFormat="1" applyFont="1" applyFill="1" applyBorder="1" applyAlignment="1" applyProtection="1">
      <alignment horizontal="right" vertical="center"/>
    </xf>
    <xf numFmtId="0" fontId="27" fillId="27" borderId="11" xfId="69" applyFont="1" applyFill="1" applyBorder="1" applyAlignment="1" applyProtection="1">
      <alignment horizontal="center" vertical="center"/>
    </xf>
    <xf numFmtId="2" fontId="27" fillId="27" borderId="11" xfId="69" applyNumberFormat="1" applyFont="1" applyFill="1" applyBorder="1" applyAlignment="1" applyProtection="1">
      <alignment horizontal="right" vertical="center"/>
    </xf>
    <xf numFmtId="2" fontId="27" fillId="27" borderId="11" xfId="69" applyNumberFormat="1" applyFont="1" applyFill="1" applyBorder="1" applyAlignment="1" applyProtection="1">
      <alignment horizontal="right" vertical="center" wrapText="1"/>
    </xf>
    <xf numFmtId="10" fontId="27" fillId="27" borderId="11" xfId="69" applyNumberFormat="1" applyFont="1" applyFill="1" applyBorder="1" applyAlignment="1" applyProtection="1">
      <alignment horizontal="center" vertical="center"/>
    </xf>
    <xf numFmtId="2" fontId="27" fillId="27" borderId="11" xfId="69" applyNumberFormat="1" applyFont="1" applyFill="1" applyBorder="1" applyAlignment="1" applyProtection="1">
      <alignment horizontal="center" vertical="center" wrapText="1"/>
    </xf>
    <xf numFmtId="0" fontId="4" fillId="27" borderId="10" xfId="0" applyNumberFormat="1" applyFont="1" applyFill="1" applyBorder="1" applyAlignment="1">
      <alignment horizontal="center" vertical="center"/>
    </xf>
    <xf numFmtId="0" fontId="4" fillId="27" borderId="10" xfId="0" quotePrefix="1" applyNumberFormat="1" applyFont="1" applyFill="1" applyBorder="1" applyAlignment="1">
      <alignment horizontal="center" vertical="center"/>
    </xf>
    <xf numFmtId="2" fontId="4" fillId="27" borderId="10" xfId="0" applyNumberFormat="1" applyFont="1" applyFill="1" applyBorder="1" applyAlignment="1">
      <alignment vertical="center"/>
    </xf>
    <xf numFmtId="0" fontId="4" fillId="27" borderId="10" xfId="0" applyFont="1" applyFill="1" applyBorder="1" applyAlignment="1">
      <alignment vertical="center"/>
    </xf>
    <xf numFmtId="0" fontId="27" fillId="27" borderId="10" xfId="0" applyFont="1" applyFill="1" applyBorder="1" applyAlignment="1">
      <alignment vertical="center"/>
    </xf>
    <xf numFmtId="2" fontId="27" fillId="27" borderId="10" xfId="0" applyNumberFormat="1" applyFont="1" applyFill="1" applyBorder="1" applyAlignment="1">
      <alignment vertical="center"/>
    </xf>
    <xf numFmtId="9" fontId="27" fillId="27" borderId="10" xfId="53" applyFont="1" applyFill="1" applyBorder="1" applyAlignment="1">
      <alignment horizontal="right" vertical="center"/>
    </xf>
    <xf numFmtId="10" fontId="4" fillId="27" borderId="10" xfId="53" applyNumberFormat="1" applyFont="1" applyFill="1" applyBorder="1" applyAlignment="1">
      <alignment horizontal="center" vertical="center"/>
    </xf>
    <xf numFmtId="2" fontId="29" fillId="27" borderId="0" xfId="0" applyNumberFormat="1" applyFont="1" applyFill="1" applyBorder="1" applyAlignment="1">
      <alignment vertical="center" wrapText="1"/>
    </xf>
    <xf numFmtId="0" fontId="4" fillId="27" borderId="0" xfId="0" applyFont="1" applyFill="1" applyAlignment="1">
      <alignment vertical="center" wrapText="1"/>
    </xf>
    <xf numFmtId="2" fontId="4" fillId="27" borderId="0" xfId="0" applyNumberFormat="1" applyFont="1" applyFill="1" applyBorder="1" applyAlignment="1">
      <alignment vertical="center"/>
    </xf>
    <xf numFmtId="0" fontId="4" fillId="27" borderId="0" xfId="0" applyFont="1" applyFill="1" applyBorder="1" applyAlignment="1">
      <alignment horizontal="center" wrapText="1"/>
    </xf>
    <xf numFmtId="0" fontId="4" fillId="27" borderId="0" xfId="0" applyFont="1" applyFill="1" applyBorder="1" applyAlignment="1">
      <alignment vertical="center" wrapText="1"/>
    </xf>
    <xf numFmtId="0" fontId="4" fillId="27" borderId="0" xfId="0" applyFont="1" applyFill="1" applyBorder="1" applyAlignment="1">
      <alignment horizontal="left" vertical="center"/>
    </xf>
    <xf numFmtId="0" fontId="4" fillId="27" borderId="0" xfId="0" applyFont="1" applyFill="1" applyAlignment="1">
      <alignment horizontal="left" vertical="center"/>
    </xf>
    <xf numFmtId="0" fontId="4" fillId="27" borderId="0" xfId="0" applyFont="1" applyFill="1" applyAlignment="1">
      <alignment horizontal="left" vertical="center" wrapText="1"/>
    </xf>
    <xf numFmtId="0" fontId="4" fillId="27" borderId="0" xfId="0" applyFont="1" applyFill="1" applyBorder="1" applyAlignment="1">
      <alignment horizontal="left" vertical="center" wrapText="1"/>
    </xf>
    <xf numFmtId="0" fontId="4" fillId="27" borderId="0" xfId="0" applyFont="1" applyFill="1" applyBorder="1" applyAlignment="1">
      <alignment horizontal="center" vertical="center"/>
    </xf>
    <xf numFmtId="0" fontId="24" fillId="27" borderId="0" xfId="0" applyFont="1" applyFill="1" applyAlignment="1">
      <alignment vertical="center" wrapText="1"/>
    </xf>
    <xf numFmtId="0" fontId="24" fillId="27" borderId="0" xfId="0" applyFont="1" applyFill="1" applyAlignment="1">
      <alignment vertical="center"/>
    </xf>
    <xf numFmtId="0" fontId="24" fillId="27" borderId="0" xfId="0" applyFont="1" applyFill="1" applyBorder="1" applyAlignment="1">
      <alignment horizontal="center" vertical="center"/>
    </xf>
    <xf numFmtId="2" fontId="24" fillId="27" borderId="0" xfId="0" applyNumberFormat="1" applyFont="1" applyFill="1" applyBorder="1" applyAlignment="1">
      <alignment horizontal="center" vertical="center"/>
    </xf>
    <xf numFmtId="0" fontId="24" fillId="27" borderId="0" xfId="0" applyFont="1" applyFill="1" applyBorder="1" applyAlignment="1">
      <alignment horizontal="left" vertical="center"/>
    </xf>
    <xf numFmtId="0" fontId="24" fillId="27" borderId="0" xfId="0" applyFont="1" applyFill="1" applyAlignment="1">
      <alignment horizontal="left" vertical="center" wrapText="1"/>
    </xf>
    <xf numFmtId="0" fontId="24" fillId="27" borderId="0" xfId="0" applyFont="1" applyFill="1" applyAlignment="1">
      <alignment wrapText="1"/>
    </xf>
    <xf numFmtId="0" fontId="24" fillId="27" borderId="0" xfId="0" applyFont="1" applyFill="1" applyAlignment="1">
      <alignment horizontal="right" wrapText="1"/>
    </xf>
    <xf numFmtId="49" fontId="24" fillId="27" borderId="12" xfId="0" applyNumberFormat="1" applyFont="1" applyFill="1" applyBorder="1" applyAlignment="1">
      <alignment horizontal="center" wrapText="1"/>
    </xf>
    <xf numFmtId="0" fontId="24" fillId="27" borderId="0" xfId="0" applyFont="1" applyFill="1" applyAlignment="1">
      <alignment horizontal="left" vertical="center"/>
    </xf>
    <xf numFmtId="0" fontId="24" fillId="27" borderId="0" xfId="0" applyFont="1" applyFill="1" applyBorder="1" applyAlignment="1">
      <alignment vertical="center" wrapText="1"/>
    </xf>
    <xf numFmtId="0" fontId="24" fillId="27" borderId="0" xfId="0" applyFont="1" applyFill="1" applyAlignment="1">
      <alignment horizontal="center" vertical="center"/>
    </xf>
    <xf numFmtId="0" fontId="24" fillId="27" borderId="10" xfId="0" applyNumberFormat="1" applyFont="1" applyFill="1" applyBorder="1" applyAlignment="1">
      <alignment horizontal="center" vertical="center" wrapText="1"/>
    </xf>
    <xf numFmtId="2" fontId="24" fillId="27" borderId="10" xfId="0" applyNumberFormat="1" applyFont="1" applyFill="1" applyBorder="1" applyAlignment="1">
      <alignment horizontal="right" vertical="center" wrapText="1"/>
    </xf>
    <xf numFmtId="0" fontId="32" fillId="27" borderId="14" xfId="0" applyFont="1" applyFill="1" applyBorder="1" applyAlignment="1">
      <alignment vertical="center"/>
    </xf>
    <xf numFmtId="2" fontId="32" fillId="27" borderId="10" xfId="0" applyNumberFormat="1" applyFont="1" applyFill="1" applyBorder="1" applyAlignment="1">
      <alignment horizontal="right" vertical="center" wrapText="1"/>
    </xf>
    <xf numFmtId="165" fontId="24" fillId="27" borderId="0" xfId="0" applyNumberFormat="1" applyFont="1" applyFill="1" applyBorder="1" applyAlignment="1">
      <alignment vertical="center"/>
    </xf>
    <xf numFmtId="2" fontId="27" fillId="27" borderId="10" xfId="0" applyNumberFormat="1" applyFont="1" applyFill="1" applyBorder="1" applyAlignment="1">
      <alignment horizontal="right" vertical="center"/>
    </xf>
    <xf numFmtId="0" fontId="32" fillId="27" borderId="0" xfId="0" applyFont="1" applyFill="1" applyBorder="1" applyAlignment="1">
      <alignment vertical="center"/>
    </xf>
    <xf numFmtId="2" fontId="32" fillId="27" borderId="10" xfId="0" applyNumberFormat="1" applyFont="1" applyFill="1" applyBorder="1" applyAlignment="1">
      <alignment horizontal="right" vertical="center"/>
    </xf>
    <xf numFmtId="0" fontId="32" fillId="27" borderId="0" xfId="0" applyFont="1" applyFill="1" applyBorder="1" applyAlignment="1">
      <alignment horizontal="left" vertical="center" wrapText="1"/>
    </xf>
    <xf numFmtId="0" fontId="33" fillId="27" borderId="0" xfId="0" applyFont="1" applyFill="1" applyAlignment="1">
      <alignment vertical="center" wrapText="1"/>
    </xf>
    <xf numFmtId="0" fontId="33" fillId="27" borderId="0" xfId="0" applyFont="1" applyFill="1" applyBorder="1" applyAlignment="1">
      <alignment vertical="center"/>
    </xf>
    <xf numFmtId="0" fontId="24" fillId="27" borderId="0" xfId="0" applyFont="1" applyFill="1" applyBorder="1" applyAlignment="1">
      <alignment horizontal="left" vertical="center" wrapText="1"/>
    </xf>
    <xf numFmtId="0" fontId="24" fillId="27" borderId="0" xfId="0" applyFont="1" applyFill="1" applyBorder="1" applyAlignment="1">
      <alignment vertical="center"/>
    </xf>
    <xf numFmtId="0" fontId="32" fillId="27" borderId="0" xfId="0" applyFont="1" applyFill="1" applyBorder="1" applyAlignment="1">
      <alignment horizontal="center" vertical="center" wrapText="1"/>
    </xf>
    <xf numFmtId="2" fontId="24" fillId="27" borderId="0" xfId="0" applyNumberFormat="1" applyFont="1" applyFill="1" applyBorder="1" applyAlignment="1">
      <alignment horizontal="right" vertical="center" wrapText="1"/>
    </xf>
    <xf numFmtId="0" fontId="39" fillId="25" borderId="10" xfId="0" applyFont="1" applyFill="1" applyBorder="1" applyAlignment="1">
      <alignment horizontal="center" vertical="center" wrapText="1"/>
    </xf>
    <xf numFmtId="0" fontId="27" fillId="25" borderId="10" xfId="69" applyFont="1" applyFill="1" applyBorder="1" applyAlignment="1" applyProtection="1">
      <alignment horizontal="center" vertical="center" wrapText="1"/>
    </xf>
    <xf numFmtId="0" fontId="35" fillId="27" borderId="10" xfId="0" applyNumberFormat="1" applyFont="1" applyFill="1" applyBorder="1" applyAlignment="1" applyProtection="1">
      <alignment horizontal="left" vertical="center"/>
    </xf>
    <xf numFmtId="49" fontId="35" fillId="27" borderId="10" xfId="0" applyNumberFormat="1" applyFont="1" applyFill="1" applyBorder="1" applyAlignment="1" applyProtection="1">
      <alignment horizontal="center" vertical="center"/>
    </xf>
    <xf numFmtId="0" fontId="4" fillId="27" borderId="10" xfId="0" applyNumberFormat="1" applyFont="1" applyFill="1" applyBorder="1" applyAlignment="1" applyProtection="1">
      <alignment horizontal="center" vertical="center"/>
    </xf>
    <xf numFmtId="0" fontId="4" fillId="27" borderId="10" xfId="69" applyFont="1" applyFill="1" applyBorder="1" applyAlignment="1" applyProtection="1">
      <alignment horizontal="center" vertical="center" wrapText="1"/>
    </xf>
    <xf numFmtId="0" fontId="40" fillId="27" borderId="10" xfId="0" applyNumberFormat="1" applyFont="1" applyFill="1" applyBorder="1" applyAlignment="1" applyProtection="1">
      <alignment horizontal="center" vertical="center"/>
    </xf>
    <xf numFmtId="0" fontId="40" fillId="27" borderId="10" xfId="69" applyFont="1" applyFill="1" applyBorder="1" applyAlignment="1" applyProtection="1">
      <alignment horizontal="center" vertical="center" wrapText="1"/>
    </xf>
    <xf numFmtId="0" fontId="4" fillId="0" borderId="10" xfId="0" quotePrefix="1" applyNumberFormat="1" applyFont="1" applyFill="1" applyBorder="1" applyAlignment="1">
      <alignment horizontal="center" vertical="center"/>
    </xf>
    <xf numFmtId="2" fontId="4" fillId="0" borderId="10" xfId="0" applyNumberFormat="1" applyFont="1" applyFill="1" applyBorder="1" applyAlignment="1">
      <alignment vertical="center"/>
    </xf>
    <xf numFmtId="2" fontId="4" fillId="0" borderId="0" xfId="0" applyNumberFormat="1" applyFont="1" applyFill="1" applyAlignment="1">
      <alignment vertical="center"/>
    </xf>
    <xf numFmtId="170" fontId="27" fillId="27" borderId="11" xfId="69" applyNumberFormat="1" applyFont="1" applyFill="1" applyBorder="1" applyAlignment="1" applyProtection="1">
      <alignment horizontal="right" vertical="center"/>
    </xf>
    <xf numFmtId="0" fontId="24" fillId="27" borderId="10" xfId="0" applyNumberFormat="1" applyFont="1" applyFill="1" applyBorder="1" applyAlignment="1">
      <alignment horizontal="center" vertical="center" wrapText="1"/>
    </xf>
    <xf numFmtId="0" fontId="24" fillId="0" borderId="0" xfId="0" applyFont="1" applyFill="1" applyAlignment="1">
      <alignment horizontal="right" vertical="center" wrapText="1"/>
    </xf>
    <xf numFmtId="0" fontId="24" fillId="27" borderId="0" xfId="48" applyFont="1" applyFill="1" applyBorder="1" applyAlignment="1">
      <alignment horizontal="left" vertical="center" wrapText="1"/>
    </xf>
    <xf numFmtId="167" fontId="24" fillId="27" borderId="0" xfId="0" applyNumberFormat="1" applyFont="1" applyFill="1" applyBorder="1" applyAlignment="1" applyProtection="1">
      <alignment horizontal="right"/>
      <protection locked="0"/>
    </xf>
    <xf numFmtId="0" fontId="32" fillId="25" borderId="10" xfId="0" applyFont="1" applyFill="1" applyBorder="1" applyAlignment="1">
      <alignment horizontal="center" vertical="center" wrapText="1"/>
    </xf>
    <xf numFmtId="0" fontId="24" fillId="27" borderId="10" xfId="0" applyFont="1" applyFill="1" applyBorder="1" applyAlignment="1">
      <alignment horizontal="left" vertical="center" wrapText="1"/>
    </xf>
    <xf numFmtId="0" fontId="24" fillId="27" borderId="10" xfId="0" applyNumberFormat="1" applyFont="1" applyFill="1" applyBorder="1" applyAlignment="1">
      <alignment horizontal="center" vertical="center" wrapText="1"/>
    </xf>
    <xf numFmtId="0" fontId="32" fillId="27" borderId="10" xfId="0" applyFont="1" applyFill="1" applyBorder="1" applyAlignment="1">
      <alignment horizontal="right" vertical="center"/>
    </xf>
    <xf numFmtId="166" fontId="32" fillId="27" borderId="10" xfId="0" applyNumberFormat="1" applyFont="1" applyFill="1" applyBorder="1" applyAlignment="1">
      <alignment horizontal="right" vertical="center"/>
    </xf>
    <xf numFmtId="0" fontId="4" fillId="27" borderId="0" xfId="47" applyFont="1" applyFill="1" applyBorder="1" applyAlignment="1" applyProtection="1">
      <alignment horizontal="left" vertical="center" wrapText="1"/>
      <protection locked="0"/>
    </xf>
    <xf numFmtId="0" fontId="24" fillId="27" borderId="0" xfId="0" applyFont="1" applyFill="1" applyAlignment="1">
      <alignment horizontal="right" wrapText="1"/>
    </xf>
    <xf numFmtId="0" fontId="24" fillId="27" borderId="0" xfId="0" applyFont="1" applyFill="1" applyBorder="1" applyAlignment="1">
      <alignment horizontal="left" vertical="center"/>
    </xf>
    <xf numFmtId="0" fontId="32" fillId="27" borderId="0" xfId="0" applyFont="1" applyFill="1" applyBorder="1" applyAlignment="1">
      <alignment horizontal="left" vertical="center" wrapText="1"/>
    </xf>
    <xf numFmtId="0" fontId="24" fillId="27" borderId="0" xfId="0" applyFont="1" applyFill="1" applyBorder="1" applyAlignment="1">
      <alignment horizontal="left" vertical="center" wrapText="1"/>
    </xf>
    <xf numFmtId="0" fontId="41" fillId="27" borderId="0" xfId="0" applyFont="1" applyFill="1" applyBorder="1" applyAlignment="1">
      <alignment horizontal="center" vertical="center" wrapText="1"/>
    </xf>
    <xf numFmtId="0" fontId="24" fillId="27" borderId="0" xfId="48" applyFont="1" applyFill="1" applyAlignment="1" applyProtection="1">
      <alignment horizontal="left" vertical="center"/>
      <protection locked="0"/>
    </xf>
    <xf numFmtId="0" fontId="27" fillId="27" borderId="0" xfId="47" applyFont="1" applyFill="1" applyBorder="1" applyAlignment="1" applyProtection="1">
      <alignment horizontal="left" vertical="center" wrapText="1"/>
      <protection locked="0"/>
    </xf>
    <xf numFmtId="0" fontId="32" fillId="27" borderId="0" xfId="48" applyFont="1" applyFill="1" applyAlignment="1" applyProtection="1">
      <alignment horizontal="left" vertical="center" wrapText="1"/>
      <protection locked="0"/>
    </xf>
    <xf numFmtId="0" fontId="24" fillId="27" borderId="0" xfId="69" applyFont="1" applyFill="1" applyAlignment="1" applyProtection="1">
      <alignment horizontal="left" vertical="center"/>
      <protection locked="0"/>
    </xf>
    <xf numFmtId="0" fontId="32" fillId="27" borderId="0" xfId="48" applyFont="1" applyFill="1" applyAlignment="1" applyProtection="1">
      <alignment horizontal="left" vertical="center"/>
      <protection locked="0"/>
    </xf>
    <xf numFmtId="0" fontId="32" fillId="27" borderId="0" xfId="0" applyFont="1" applyFill="1" applyBorder="1" applyAlignment="1">
      <alignment horizontal="right" vertical="center" wrapText="1"/>
    </xf>
    <xf numFmtId="0" fontId="24" fillId="27" borderId="0" xfId="0" applyFont="1" applyFill="1" applyBorder="1" applyAlignment="1">
      <alignment horizontal="right" vertical="center"/>
    </xf>
    <xf numFmtId="0" fontId="4" fillId="27" borderId="0" xfId="0" applyFont="1" applyFill="1" applyAlignment="1">
      <alignment horizontal="right" vertical="center" wrapText="1"/>
    </xf>
    <xf numFmtId="0" fontId="4" fillId="27" borderId="0" xfId="0" applyFont="1" applyFill="1" applyAlignment="1">
      <alignment horizontal="right" wrapText="1"/>
    </xf>
    <xf numFmtId="0" fontId="39" fillId="25" borderId="10" xfId="0" applyFont="1" applyFill="1" applyBorder="1" applyAlignment="1">
      <alignment horizontal="center" vertical="center" wrapText="1"/>
    </xf>
    <xf numFmtId="2" fontId="4" fillId="0" borderId="16" xfId="0" applyNumberFormat="1" applyFont="1" applyBorder="1" applyAlignment="1">
      <alignment horizontal="left" vertical="center" wrapText="1"/>
    </xf>
    <xf numFmtId="2" fontId="4" fillId="0" borderId="15" xfId="0" applyNumberFormat="1" applyFont="1" applyBorder="1" applyAlignment="1">
      <alignment horizontal="left" vertical="center" wrapText="1"/>
    </xf>
    <xf numFmtId="2" fontId="4" fillId="0" borderId="13" xfId="0" applyNumberFormat="1" applyFont="1" applyBorder="1" applyAlignment="1">
      <alignment horizontal="left" vertical="center" wrapText="1"/>
    </xf>
    <xf numFmtId="0" fontId="4" fillId="27" borderId="10" xfId="0" quotePrefix="1" applyNumberFormat="1" applyFont="1" applyFill="1" applyBorder="1" applyAlignment="1">
      <alignment horizontal="left" vertical="center" wrapText="1"/>
    </xf>
    <xf numFmtId="0" fontId="4" fillId="27" borderId="12" xfId="69" applyFont="1" applyFill="1" applyBorder="1" applyAlignment="1" applyProtection="1">
      <alignment horizontal="right" vertical="center" wrapText="1"/>
    </xf>
    <xf numFmtId="0" fontId="4" fillId="27" borderId="0" xfId="69" applyFont="1" applyFill="1" applyAlignment="1" applyProtection="1">
      <alignment horizontal="right" vertical="center" wrapText="1"/>
    </xf>
    <xf numFmtId="0" fontId="4" fillId="27" borderId="12" xfId="69" applyFont="1" applyFill="1" applyBorder="1" applyAlignment="1" applyProtection="1">
      <alignment horizontal="center" vertical="center" wrapText="1"/>
    </xf>
    <xf numFmtId="0" fontId="36" fillId="27" borderId="14" xfId="69" applyFont="1" applyFill="1" applyBorder="1" applyAlignment="1" applyProtection="1">
      <alignment horizontal="center" vertical="top"/>
    </xf>
    <xf numFmtId="168" fontId="38" fillId="27" borderId="0" xfId="0" applyNumberFormat="1" applyFont="1" applyFill="1" applyAlignment="1">
      <alignment horizontal="center" vertical="center"/>
    </xf>
    <xf numFmtId="0" fontId="38" fillId="27" borderId="0" xfId="0" applyFont="1" applyFill="1" applyAlignment="1">
      <alignment horizontal="center" vertical="center"/>
    </xf>
    <xf numFmtId="0" fontId="27" fillId="27" borderId="0" xfId="0" applyFont="1" applyFill="1" applyBorder="1" applyAlignment="1">
      <alignment horizontal="left" vertical="center"/>
    </xf>
    <xf numFmtId="0" fontId="4" fillId="27" borderId="0" xfId="0" applyFont="1" applyFill="1" applyBorder="1" applyAlignment="1">
      <alignment horizontal="left" vertical="center"/>
    </xf>
    <xf numFmtId="0" fontId="27" fillId="27" borderId="0" xfId="0" applyFont="1" applyFill="1" applyBorder="1" applyAlignment="1">
      <alignment horizontal="left" vertical="center" wrapText="1"/>
    </xf>
    <xf numFmtId="0" fontId="4" fillId="27" borderId="0" xfId="0" applyFont="1" applyFill="1" applyBorder="1" applyAlignment="1">
      <alignment horizontal="left" vertical="center" wrapText="1"/>
    </xf>
    <xf numFmtId="0" fontId="28" fillId="0" borderId="0" xfId="0" applyFont="1" applyFill="1" applyBorder="1" applyAlignment="1">
      <alignment horizontal="center" vertical="center"/>
    </xf>
    <xf numFmtId="0" fontId="27" fillId="27" borderId="10" xfId="0" applyFont="1" applyFill="1" applyBorder="1" applyAlignment="1">
      <alignment horizontal="right" vertical="center"/>
    </xf>
    <xf numFmtId="0" fontId="4" fillId="27" borderId="0" xfId="47" applyFont="1" applyFill="1" applyBorder="1" applyAlignment="1">
      <alignment horizontal="left" vertical="center"/>
    </xf>
    <xf numFmtId="167" fontId="4" fillId="27" borderId="0" xfId="0" applyNumberFormat="1" applyFont="1" applyFill="1" applyBorder="1" applyAlignment="1" applyProtection="1">
      <alignment horizontal="right"/>
      <protection locked="0"/>
    </xf>
    <xf numFmtId="0" fontId="4" fillId="27" borderId="0" xfId="48" applyFont="1" applyFill="1" applyBorder="1" applyAlignment="1">
      <alignment horizontal="left" vertical="center" wrapText="1"/>
    </xf>
    <xf numFmtId="0" fontId="4" fillId="27" borderId="16" xfId="53" applyNumberFormat="1" applyFont="1" applyFill="1" applyBorder="1" applyAlignment="1">
      <alignment horizontal="right" vertical="center"/>
    </xf>
    <xf numFmtId="0" fontId="4" fillId="27" borderId="13" xfId="53" applyNumberFormat="1" applyFont="1" applyFill="1" applyBorder="1" applyAlignment="1">
      <alignment horizontal="right" vertical="center"/>
    </xf>
    <xf numFmtId="9" fontId="27" fillId="27" borderId="16" xfId="53" applyFont="1" applyFill="1" applyBorder="1" applyAlignment="1">
      <alignment horizontal="right" vertical="center"/>
    </xf>
    <xf numFmtId="9" fontId="27" fillId="27" borderId="15" xfId="53" applyFont="1" applyFill="1" applyBorder="1" applyAlignment="1">
      <alignment horizontal="right" vertical="center"/>
    </xf>
    <xf numFmtId="9" fontId="27" fillId="27" borderId="13" xfId="53" applyFont="1" applyFill="1" applyBorder="1" applyAlignment="1">
      <alignment horizontal="right" vertical="center"/>
    </xf>
    <xf numFmtId="0" fontId="27" fillId="27" borderId="0" xfId="47" applyFont="1" applyFill="1" applyBorder="1" applyAlignment="1">
      <alignment horizontal="left" vertical="center" wrapText="1"/>
    </xf>
    <xf numFmtId="0" fontId="4" fillId="27" borderId="0" xfId="0" applyFont="1" applyFill="1" applyBorder="1" applyAlignment="1" applyProtection="1">
      <alignment horizontal="left" vertical="center" wrapText="1"/>
    </xf>
    <xf numFmtId="0" fontId="27" fillId="27" borderId="0" xfId="0" applyFont="1" applyFill="1" applyBorder="1" applyAlignment="1" applyProtection="1">
      <alignment horizontal="left" vertical="center" wrapText="1"/>
    </xf>
    <xf numFmtId="0" fontId="27" fillId="27" borderId="0" xfId="0" applyFont="1" applyFill="1" applyBorder="1" applyAlignment="1" applyProtection="1">
      <alignment horizontal="left" vertical="center"/>
    </xf>
    <xf numFmtId="0" fontId="4" fillId="27" borderId="0" xfId="69" applyFont="1" applyFill="1" applyBorder="1" applyAlignment="1" applyProtection="1">
      <alignment horizontal="left" vertical="center" wrapText="1"/>
    </xf>
    <xf numFmtId="0" fontId="27" fillId="27" borderId="0" xfId="69" applyFont="1" applyFill="1" applyBorder="1" applyAlignment="1" applyProtection="1">
      <alignment horizontal="left" vertical="center" wrapText="1"/>
    </xf>
    <xf numFmtId="169" fontId="37" fillId="27" borderId="0" xfId="69" applyNumberFormat="1" applyFont="1" applyFill="1" applyBorder="1" applyAlignment="1" applyProtection="1">
      <alignment horizontal="center" vertical="center"/>
    </xf>
    <xf numFmtId="0" fontId="37" fillId="27" borderId="12" xfId="69" applyNumberFormat="1" applyFont="1" applyFill="1" applyBorder="1" applyAlignment="1" applyProtection="1">
      <alignment horizontal="center" vertical="center"/>
    </xf>
    <xf numFmtId="0" fontId="36" fillId="27" borderId="14" xfId="69" applyFont="1" applyFill="1" applyBorder="1" applyAlignment="1" applyProtection="1">
      <alignment horizontal="center" vertical="top" wrapText="1"/>
    </xf>
    <xf numFmtId="0" fontId="4" fillId="27" borderId="0" xfId="0" applyFont="1" applyFill="1" applyBorder="1" applyAlignment="1" applyProtection="1">
      <alignment horizontal="left" vertical="center"/>
    </xf>
    <xf numFmtId="0" fontId="4" fillId="27" borderId="0" xfId="48" applyFont="1" applyFill="1" applyBorder="1" applyAlignment="1" applyProtection="1">
      <alignment horizontal="left" vertical="center" wrapText="1"/>
    </xf>
    <xf numFmtId="0" fontId="27" fillId="27" borderId="0" xfId="70" applyFont="1" applyFill="1" applyBorder="1" applyAlignment="1" applyProtection="1">
      <alignment horizontal="left" vertical="center"/>
    </xf>
    <xf numFmtId="0" fontId="4" fillId="27" borderId="0" xfId="70" applyFont="1" applyFill="1" applyBorder="1" applyAlignment="1" applyProtection="1">
      <alignment horizontal="left" vertical="center"/>
    </xf>
    <xf numFmtId="0" fontId="4" fillId="27" borderId="0" xfId="69" applyFont="1" applyFill="1" applyBorder="1" applyAlignment="1" applyProtection="1">
      <alignment horizontal="left" vertical="center"/>
    </xf>
    <xf numFmtId="167" fontId="4" fillId="27" borderId="0" xfId="0" applyNumberFormat="1" applyFont="1" applyFill="1" applyBorder="1" applyAlignment="1" applyProtection="1">
      <alignment horizontal="right"/>
    </xf>
    <xf numFmtId="0" fontId="4" fillId="27" borderId="0" xfId="69" applyNumberFormat="1" applyFont="1" applyFill="1" applyAlignment="1" applyProtection="1">
      <alignment horizontal="left" vertical="center" wrapText="1"/>
    </xf>
    <xf numFmtId="0" fontId="36" fillId="27" borderId="14" xfId="69" applyFont="1" applyFill="1" applyBorder="1" applyAlignment="1" applyProtection="1">
      <alignment horizontal="center" vertical="center"/>
    </xf>
    <xf numFmtId="0" fontId="4" fillId="0" borderId="0" xfId="69" applyFont="1" applyFill="1" applyAlignment="1" applyProtection="1">
      <alignment horizontal="right" vertical="center"/>
    </xf>
    <xf numFmtId="0" fontId="27" fillId="25" borderId="10" xfId="69" applyFont="1" applyFill="1" applyBorder="1" applyAlignment="1" applyProtection="1">
      <alignment horizontal="center" vertical="center" wrapText="1"/>
    </xf>
    <xf numFmtId="0" fontId="4" fillId="25" borderId="10" xfId="69" applyFont="1" applyFill="1" applyBorder="1" applyAlignment="1" applyProtection="1">
      <alignment horizontal="center" vertical="center" wrapText="1"/>
    </xf>
    <xf numFmtId="0" fontId="36" fillId="27" borderId="0" xfId="69" applyFont="1" applyFill="1" applyAlignment="1" applyProtection="1">
      <alignment horizontal="left" vertical="top" wrapText="1"/>
    </xf>
    <xf numFmtId="2" fontId="27" fillId="25" borderId="10" xfId="69" applyNumberFormat="1" applyFont="1" applyFill="1" applyBorder="1" applyAlignment="1" applyProtection="1">
      <alignment horizontal="center" vertical="center" wrapText="1"/>
    </xf>
  </cellXfs>
  <cellStyles count="71">
    <cellStyle name="1. izcēlums" xfId="1"/>
    <cellStyle name="2. izcēlums" xfId="2"/>
    <cellStyle name="20% no 1. izcēluma" xfId="3"/>
    <cellStyle name="20% no 2. izcēluma" xfId="4"/>
    <cellStyle name="20% no 3. izcēluma" xfId="5"/>
    <cellStyle name="20% no 4. izcēluma" xfId="6"/>
    <cellStyle name="20% no 5. izcēluma" xfId="7"/>
    <cellStyle name="20% no 6. izcēluma" xfId="8"/>
    <cellStyle name="3. izcēlums " xfId="9"/>
    <cellStyle name="4. izcēlums" xfId="10"/>
    <cellStyle name="40% no 1. izcēluma" xfId="11"/>
    <cellStyle name="40% no 2. izcēluma" xfId="12"/>
    <cellStyle name="40% no 3. izcēluma" xfId="13"/>
    <cellStyle name="40% no 4. izcēluma" xfId="14"/>
    <cellStyle name="40% no 5. izcēluma" xfId="15"/>
    <cellStyle name="40% no 6. izcēluma" xfId="16"/>
    <cellStyle name="5. izcēlums" xfId="17"/>
    <cellStyle name="6. izcēlums" xfId="18"/>
    <cellStyle name="60% no 1. izcēluma" xfId="19"/>
    <cellStyle name="60% no 2. izcēluma" xfId="20"/>
    <cellStyle name="60% no 3. izcēluma" xfId="21"/>
    <cellStyle name="60% no 4. izcēluma" xfId="22"/>
    <cellStyle name="60% no 5. izcēluma" xfId="23"/>
    <cellStyle name="60% no 6. izcēluma" xfId="24"/>
    <cellStyle name="Aprēķināšana" xfId="25"/>
    <cellStyle name="Atdalītāji_862_Elizabetes_21A_rekonstrukcija" xfId="26"/>
    <cellStyle name="Brīdinājuma teksts" xfId="27"/>
    <cellStyle name="Excel Built-in Normal" xfId="28"/>
    <cellStyle name="Ievade" xfId="29"/>
    <cellStyle name="Izvade" xfId="30"/>
    <cellStyle name="YELLOW" xfId="65"/>
    <cellStyle name="Kopsumma" xfId="31"/>
    <cellStyle name="Labs" xfId="32"/>
    <cellStyle name="Neitrāls" xfId="33"/>
    <cellStyle name="Normal" xfId="0" builtinId="0"/>
    <cellStyle name="Normal 10" xfId="34"/>
    <cellStyle name="Normal 11" xfId="35"/>
    <cellStyle name="Normal 13" xfId="36"/>
    <cellStyle name="Normal 15" xfId="37"/>
    <cellStyle name="Normal 18" xfId="38"/>
    <cellStyle name="Normal 19" xfId="39"/>
    <cellStyle name="Normal 2" xfId="40"/>
    <cellStyle name="Normal 2 2" xfId="63"/>
    <cellStyle name="Normal 24" xfId="41"/>
    <cellStyle name="Normal 27" xfId="42"/>
    <cellStyle name="Normal 28" xfId="43"/>
    <cellStyle name="Normal 3" xfId="64"/>
    <cellStyle name="Normal 35" xfId="44"/>
    <cellStyle name="Normal 37" xfId="45"/>
    <cellStyle name="Normal 4" xfId="67"/>
    <cellStyle name="Normal 9" xfId="46"/>
    <cellStyle name="Normal_Bill x.1" xfId="47"/>
    <cellStyle name="Normal_Bill x.1 2" xfId="70"/>
    <cellStyle name="Normal_lokalas tames forma2" xfId="48"/>
    <cellStyle name="Normal_lokalas tames forma2 2" xfId="69"/>
    <cellStyle name="Normal_Tame Pasacina  2 karta M" xfId="49"/>
    <cellStyle name="Nosaukums" xfId="50"/>
    <cellStyle name="Parasts 2" xfId="66"/>
    <cellStyle name="Parasts 3" xfId="68"/>
    <cellStyle name="Paskaidrojošs teksts" xfId="51"/>
    <cellStyle name="Pārbaudes šūna" xfId="52"/>
    <cellStyle name="Percent" xfId="53" builtinId="5"/>
    <cellStyle name="Piezīme" xfId="54"/>
    <cellStyle name="Saistītā šūna" xfId="55"/>
    <cellStyle name="Slikts" xfId="56"/>
    <cellStyle name="Stils 1" xfId="57"/>
    <cellStyle name="Style 1" xfId="58"/>
    <cellStyle name="Virsraksts 1" xfId="59"/>
    <cellStyle name="Virsraksts 2" xfId="60"/>
    <cellStyle name="Virsraksts 3" xfId="61"/>
    <cellStyle name="Virsraksts 4" xfId="62"/>
  </cellStyles>
  <dxfs count="1">
    <dxf>
      <border>
        <top style="thin">
          <color auto="1"/>
        </top>
        <vertical/>
        <horizontal/>
      </border>
    </dxf>
  </dxfs>
  <tableStyles count="0" defaultTableStyle="TableStyleMedium9" defaultPivotStyle="PivotStyleLight16"/>
  <colors>
    <mruColors>
      <color rgb="FF0033CC"/>
      <color rgb="FF339933"/>
      <color rgb="FF800000"/>
      <color rgb="FF0000FF"/>
      <color rgb="FF0000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chy/Documents/%60Autocad/2013-02%20R&#299;gas%20-%20Durbes%20krusts/_TAME-(Mana%20EU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_Kopt"/>
      <sheetName val="KOPTAME"/>
      <sheetName val="1"/>
      <sheetName val="1-1"/>
      <sheetName val="1-2"/>
      <sheetName val="DARBI"/>
      <sheetName val="MATERIALI"/>
      <sheetName val="Svars"/>
    </sheetNames>
    <sheetDataSet>
      <sheetData sheetId="0" refreshError="1"/>
      <sheetData sheetId="1" refreshError="1"/>
      <sheetData sheetId="2" refreshError="1"/>
      <sheetData sheetId="3" refreshError="1"/>
      <sheetData sheetId="4" refreshError="1"/>
      <sheetData sheetId="5">
        <row r="3">
          <cell r="V3" t="str">
            <v>01-00000</v>
          </cell>
        </row>
        <row r="4">
          <cell r="V4" t="str">
            <v>02-00000</v>
          </cell>
        </row>
        <row r="5">
          <cell r="V5" t="str">
            <v>02-10000</v>
          </cell>
        </row>
        <row r="6">
          <cell r="V6" t="str">
            <v>02-11000</v>
          </cell>
        </row>
        <row r="7">
          <cell r="V7" t="str">
            <v>02-11001</v>
          </cell>
        </row>
        <row r="8">
          <cell r="V8" t="str">
            <v>02-11002</v>
          </cell>
        </row>
        <row r="9">
          <cell r="V9" t="str">
            <v>02-11003</v>
          </cell>
        </row>
        <row r="10">
          <cell r="V10" t="str">
            <v>02-11004</v>
          </cell>
        </row>
        <row r="11">
          <cell r="V11" t="str">
            <v>02-11005</v>
          </cell>
        </row>
        <row r="12">
          <cell r="V12" t="str">
            <v>02-12000</v>
          </cell>
        </row>
        <row r="13">
          <cell r="V13" t="str">
            <v>02-12001</v>
          </cell>
        </row>
        <row r="14">
          <cell r="V14" t="str">
            <v>02-12002</v>
          </cell>
        </row>
        <row r="15">
          <cell r="V15" t="str">
            <v>02-12003</v>
          </cell>
        </row>
        <row r="16">
          <cell r="V16" t="str">
            <v>02-12004</v>
          </cell>
        </row>
        <row r="17">
          <cell r="V17" t="str">
            <v>02-12005</v>
          </cell>
        </row>
        <row r="18">
          <cell r="V18" t="str">
            <v>02-20000</v>
          </cell>
        </row>
        <row r="19">
          <cell r="V19" t="str">
            <v>02-21000</v>
          </cell>
        </row>
        <row r="20">
          <cell r="V20" t="str">
            <v>02-21001</v>
          </cell>
        </row>
        <row r="21">
          <cell r="V21" t="str">
            <v>02-21002</v>
          </cell>
        </row>
        <row r="22">
          <cell r="V22" t="str">
            <v>02-21003</v>
          </cell>
        </row>
        <row r="23">
          <cell r="V23" t="str">
            <v>02-21004</v>
          </cell>
        </row>
        <row r="24">
          <cell r="V24" t="str">
            <v>02-21005</v>
          </cell>
        </row>
        <row r="25">
          <cell r="V25" t="str">
            <v>02-21006</v>
          </cell>
        </row>
        <row r="26">
          <cell r="V26" t="str">
            <v>02-21007</v>
          </cell>
        </row>
        <row r="27">
          <cell r="V27" t="str">
            <v>02-21008</v>
          </cell>
        </row>
        <row r="28">
          <cell r="V28" t="str">
            <v>02-22000</v>
          </cell>
        </row>
        <row r="29">
          <cell r="V29" t="str">
            <v>02-22001</v>
          </cell>
        </row>
        <row r="30">
          <cell r="V30" t="str">
            <v>02-22002</v>
          </cell>
        </row>
        <row r="31">
          <cell r="V31" t="str">
            <v>02-22003</v>
          </cell>
        </row>
        <row r="32">
          <cell r="V32" t="str">
            <v>02-22004</v>
          </cell>
        </row>
        <row r="33">
          <cell r="V33" t="str">
            <v>02-22005</v>
          </cell>
        </row>
        <row r="34">
          <cell r="V34" t="str">
            <v>02-23000</v>
          </cell>
        </row>
        <row r="35">
          <cell r="V35" t="str">
            <v>02-23001</v>
          </cell>
        </row>
        <row r="36">
          <cell r="V36" t="str">
            <v>02-23002</v>
          </cell>
        </row>
        <row r="37">
          <cell r="V37" t="str">
            <v>02-23003</v>
          </cell>
        </row>
        <row r="38">
          <cell r="V38" t="str">
            <v>02-23004</v>
          </cell>
        </row>
        <row r="39">
          <cell r="V39">
            <v>0</v>
          </cell>
        </row>
        <row r="40">
          <cell r="V40" t="str">
            <v>02-30000</v>
          </cell>
        </row>
        <row r="41">
          <cell r="V41" t="str">
            <v>02-31000</v>
          </cell>
        </row>
        <row r="42">
          <cell r="V42" t="str">
            <v>02-31001</v>
          </cell>
        </row>
        <row r="43">
          <cell r="V43" t="str">
            <v>02-31002</v>
          </cell>
        </row>
        <row r="44">
          <cell r="V44" t="str">
            <v>02-31003</v>
          </cell>
        </row>
        <row r="45">
          <cell r="V45" t="str">
            <v>02-32000</v>
          </cell>
        </row>
        <row r="46">
          <cell r="V46" t="str">
            <v>02-32001</v>
          </cell>
        </row>
        <row r="47">
          <cell r="V47" t="str">
            <v>02-32002</v>
          </cell>
        </row>
        <row r="48">
          <cell r="V48" t="str">
            <v>02-32003</v>
          </cell>
        </row>
        <row r="49">
          <cell r="V49" t="str">
            <v>02-33000</v>
          </cell>
        </row>
        <row r="50">
          <cell r="V50" t="str">
            <v>02-33001</v>
          </cell>
        </row>
        <row r="51">
          <cell r="V51" t="str">
            <v>02-33002</v>
          </cell>
        </row>
        <row r="52">
          <cell r="V52" t="str">
            <v>02-33003</v>
          </cell>
        </row>
        <row r="53">
          <cell r="V53" t="str">
            <v>02-34000</v>
          </cell>
        </row>
        <row r="54">
          <cell r="V54" t="str">
            <v>02-34001</v>
          </cell>
        </row>
        <row r="55">
          <cell r="V55" t="str">
            <v>02-34002</v>
          </cell>
        </row>
        <row r="56">
          <cell r="V56" t="str">
            <v>02-40000</v>
          </cell>
        </row>
        <row r="57">
          <cell r="V57" t="str">
            <v>02-41000</v>
          </cell>
        </row>
        <row r="58">
          <cell r="V58" t="str">
            <v>02-41001</v>
          </cell>
        </row>
        <row r="59">
          <cell r="V59" t="str">
            <v>02-41002</v>
          </cell>
        </row>
        <row r="60">
          <cell r="V60" t="str">
            <v>02-41003</v>
          </cell>
        </row>
        <row r="61">
          <cell r="V61" t="str">
            <v>02-41004</v>
          </cell>
        </row>
        <row r="62">
          <cell r="V62" t="str">
            <v>02-41005</v>
          </cell>
        </row>
        <row r="63">
          <cell r="V63" t="str">
            <v>02-41006</v>
          </cell>
        </row>
        <row r="64">
          <cell r="V64" t="str">
            <v>02-41007</v>
          </cell>
        </row>
        <row r="65">
          <cell r="V65" t="str">
            <v>02-41008</v>
          </cell>
        </row>
        <row r="66">
          <cell r="V66" t="str">
            <v>02-41009</v>
          </cell>
        </row>
        <row r="67">
          <cell r="V67" t="str">
            <v>02-41010</v>
          </cell>
        </row>
        <row r="68">
          <cell r="V68" t="str">
            <v>02-41011</v>
          </cell>
        </row>
        <row r="69">
          <cell r="V69" t="str">
            <v>02-41012</v>
          </cell>
        </row>
        <row r="70">
          <cell r="V70" t="str">
            <v>02-41013</v>
          </cell>
        </row>
        <row r="71">
          <cell r="V71" t="str">
            <v>02-41014</v>
          </cell>
        </row>
        <row r="72">
          <cell r="V72" t="str">
            <v>02-41015</v>
          </cell>
        </row>
        <row r="73">
          <cell r="V73" t="str">
            <v>02-41016</v>
          </cell>
        </row>
        <row r="74">
          <cell r="V74" t="str">
            <v>02-41017</v>
          </cell>
        </row>
        <row r="75">
          <cell r="V75" t="str">
            <v>02-41018</v>
          </cell>
        </row>
        <row r="76">
          <cell r="V76" t="str">
            <v>02-41019</v>
          </cell>
        </row>
        <row r="77">
          <cell r="V77" t="str">
            <v>02-41020</v>
          </cell>
        </row>
        <row r="78">
          <cell r="V78" t="str">
            <v>02-41021</v>
          </cell>
        </row>
        <row r="79">
          <cell r="V79" t="str">
            <v>02-41022</v>
          </cell>
        </row>
        <row r="80">
          <cell r="V80">
            <v>0</v>
          </cell>
        </row>
        <row r="81">
          <cell r="V81" t="str">
            <v>02-42000</v>
          </cell>
        </row>
        <row r="82">
          <cell r="V82" t="str">
            <v>02-42001</v>
          </cell>
        </row>
        <row r="83">
          <cell r="V83" t="str">
            <v>02-42002</v>
          </cell>
        </row>
        <row r="84">
          <cell r="V84" t="str">
            <v>02-42003</v>
          </cell>
        </row>
        <row r="85">
          <cell r="V85" t="str">
            <v>02-42004</v>
          </cell>
        </row>
        <row r="86">
          <cell r="V86" t="str">
            <v>02-42005</v>
          </cell>
        </row>
        <row r="87">
          <cell r="V87" t="str">
            <v>02-42006</v>
          </cell>
        </row>
        <row r="88">
          <cell r="V88" t="str">
            <v>02-42007</v>
          </cell>
        </row>
        <row r="89">
          <cell r="V89" t="str">
            <v>02-42008</v>
          </cell>
        </row>
        <row r="90">
          <cell r="V90" t="str">
            <v>02-42009</v>
          </cell>
        </row>
        <row r="91">
          <cell r="V91" t="str">
            <v>02-42010</v>
          </cell>
        </row>
        <row r="92">
          <cell r="V92" t="str">
            <v>02-42011</v>
          </cell>
        </row>
        <row r="93">
          <cell r="V93" t="str">
            <v>02-42012</v>
          </cell>
        </row>
        <row r="94">
          <cell r="V94" t="str">
            <v>02-42013</v>
          </cell>
        </row>
        <row r="95">
          <cell r="V95" t="str">
            <v>02-42014</v>
          </cell>
        </row>
        <row r="96">
          <cell r="V96" t="str">
            <v>02-42015</v>
          </cell>
        </row>
        <row r="97">
          <cell r="V97" t="str">
            <v>02-42016</v>
          </cell>
        </row>
        <row r="98">
          <cell r="V98">
            <v>0</v>
          </cell>
        </row>
        <row r="99">
          <cell r="V99" t="str">
            <v>02-50000</v>
          </cell>
        </row>
        <row r="100">
          <cell r="V100" t="str">
            <v>02-51000</v>
          </cell>
        </row>
        <row r="101">
          <cell r="V101" t="str">
            <v>02-51001</v>
          </cell>
        </row>
        <row r="102">
          <cell r="V102" t="str">
            <v>02-51002</v>
          </cell>
        </row>
        <row r="103">
          <cell r="V103" t="str">
            <v>02-51003</v>
          </cell>
        </row>
        <row r="104">
          <cell r="V104" t="str">
            <v>02-51004</v>
          </cell>
        </row>
        <row r="105">
          <cell r="V105" t="str">
            <v>02-51005</v>
          </cell>
        </row>
        <row r="106">
          <cell r="V106">
            <v>0</v>
          </cell>
        </row>
        <row r="107">
          <cell r="V107" t="str">
            <v>02-52000</v>
          </cell>
        </row>
        <row r="108">
          <cell r="V108" t="str">
            <v>02-52001</v>
          </cell>
        </row>
        <row r="109">
          <cell r="V109" t="str">
            <v>02-52002</v>
          </cell>
        </row>
        <row r="110">
          <cell r="V110">
            <v>0</v>
          </cell>
        </row>
        <row r="111">
          <cell r="V111" t="str">
            <v>02-60000</v>
          </cell>
        </row>
        <row r="112">
          <cell r="V112" t="str">
            <v>02-61000</v>
          </cell>
        </row>
        <row r="113">
          <cell r="V113" t="str">
            <v>02-61001</v>
          </cell>
        </row>
        <row r="114">
          <cell r="V114" t="str">
            <v>02-61002</v>
          </cell>
        </row>
        <row r="115">
          <cell r="V115" t="str">
            <v>02-61003</v>
          </cell>
        </row>
        <row r="116">
          <cell r="V116" t="str">
            <v>02-62000</v>
          </cell>
        </row>
        <row r="117">
          <cell r="V117" t="str">
            <v>02-62001</v>
          </cell>
        </row>
        <row r="118">
          <cell r="V118" t="str">
            <v>02-62002</v>
          </cell>
        </row>
        <row r="119">
          <cell r="V119" t="str">
            <v>02-62003</v>
          </cell>
        </row>
        <row r="120">
          <cell r="V120" t="str">
            <v>02-70000</v>
          </cell>
        </row>
        <row r="121">
          <cell r="V121" t="str">
            <v>02-71000</v>
          </cell>
        </row>
        <row r="122">
          <cell r="V122" t="str">
            <v>02-71001</v>
          </cell>
        </row>
        <row r="123">
          <cell r="V123" t="str">
            <v>02-71002</v>
          </cell>
        </row>
        <row r="124">
          <cell r="V124" t="str">
            <v>02-71003</v>
          </cell>
        </row>
        <row r="125">
          <cell r="V125" t="str">
            <v>02-71004</v>
          </cell>
        </row>
        <row r="126">
          <cell r="V126" t="str">
            <v>02-72000</v>
          </cell>
        </row>
        <row r="127">
          <cell r="V127" t="str">
            <v>02-72001</v>
          </cell>
        </row>
        <row r="128">
          <cell r="V128" t="str">
            <v>02-73000</v>
          </cell>
        </row>
        <row r="129">
          <cell r="V129" t="str">
            <v>02-73001</v>
          </cell>
        </row>
        <row r="130">
          <cell r="V130" t="str">
            <v>02-73002</v>
          </cell>
        </row>
        <row r="131">
          <cell r="V131" t="str">
            <v>02-73003</v>
          </cell>
        </row>
        <row r="132">
          <cell r="V132" t="str">
            <v>02-73004</v>
          </cell>
        </row>
        <row r="133">
          <cell r="V133" t="str">
            <v>02-73005</v>
          </cell>
        </row>
        <row r="134">
          <cell r="V134">
            <v>0</v>
          </cell>
        </row>
        <row r="135">
          <cell r="V135">
            <v>0</v>
          </cell>
        </row>
        <row r="136">
          <cell r="V136" t="str">
            <v>02-74000</v>
          </cell>
        </row>
        <row r="137">
          <cell r="V137" t="str">
            <v>02-74001</v>
          </cell>
        </row>
        <row r="138">
          <cell r="V138" t="str">
            <v>02-74002</v>
          </cell>
        </row>
        <row r="139">
          <cell r="V139" t="str">
            <v>02-75000</v>
          </cell>
        </row>
        <row r="140">
          <cell r="V140">
            <v>0</v>
          </cell>
        </row>
        <row r="141">
          <cell r="V141">
            <v>0</v>
          </cell>
        </row>
        <row r="142">
          <cell r="V142" t="str">
            <v>02-80000</v>
          </cell>
        </row>
        <row r="143">
          <cell r="V143" t="str">
            <v>02-80001</v>
          </cell>
        </row>
        <row r="144">
          <cell r="V144">
            <v>0</v>
          </cell>
        </row>
        <row r="145">
          <cell r="V145" t="str">
            <v>03-00000</v>
          </cell>
        </row>
        <row r="146">
          <cell r="V146" t="str">
            <v>03-10000</v>
          </cell>
        </row>
        <row r="147">
          <cell r="V147" t="str">
            <v>03-11000</v>
          </cell>
        </row>
        <row r="148">
          <cell r="V148" t="str">
            <v>03-11001</v>
          </cell>
        </row>
        <row r="149">
          <cell r="V149" t="str">
            <v>03-11002</v>
          </cell>
        </row>
        <row r="150">
          <cell r="V150" t="str">
            <v>03-11003</v>
          </cell>
        </row>
        <row r="151">
          <cell r="V151" t="str">
            <v>03-11004</v>
          </cell>
        </row>
        <row r="152">
          <cell r="V152" t="str">
            <v>03-11005</v>
          </cell>
        </row>
        <row r="153">
          <cell r="V153" t="str">
            <v>03-11006</v>
          </cell>
        </row>
        <row r="154">
          <cell r="V154" t="str">
            <v>03-11007</v>
          </cell>
        </row>
        <row r="155">
          <cell r="V155" t="str">
            <v>03-11008</v>
          </cell>
        </row>
        <row r="156">
          <cell r="V156">
            <v>0</v>
          </cell>
        </row>
        <row r="157">
          <cell r="V157">
            <v>0</v>
          </cell>
        </row>
        <row r="158">
          <cell r="V158" t="str">
            <v>03-12000</v>
          </cell>
        </row>
        <row r="159">
          <cell r="V159" t="str">
            <v>03-12001</v>
          </cell>
        </row>
        <row r="160">
          <cell r="V160" t="str">
            <v>03-12002</v>
          </cell>
        </row>
        <row r="161">
          <cell r="V161" t="str">
            <v>03-12003</v>
          </cell>
        </row>
        <row r="162">
          <cell r="V162" t="str">
            <v>03-12004</v>
          </cell>
        </row>
        <row r="163">
          <cell r="V163" t="str">
            <v>03-12005</v>
          </cell>
        </row>
        <row r="164">
          <cell r="V164" t="str">
            <v>03-12006</v>
          </cell>
        </row>
        <row r="165">
          <cell r="V165" t="str">
            <v>03-12007</v>
          </cell>
        </row>
        <row r="166">
          <cell r="V166" t="str">
            <v>03-12008</v>
          </cell>
        </row>
        <row r="167">
          <cell r="V167" t="str">
            <v>03-12009</v>
          </cell>
        </row>
        <row r="168">
          <cell r="V168">
            <v>0</v>
          </cell>
        </row>
        <row r="169">
          <cell r="V169">
            <v>0</v>
          </cell>
        </row>
        <row r="170">
          <cell r="V170" t="str">
            <v>03-20000</v>
          </cell>
        </row>
        <row r="171">
          <cell r="V171" t="str">
            <v>03-21000</v>
          </cell>
        </row>
        <row r="172">
          <cell r="V172" t="str">
            <v>03-21001</v>
          </cell>
        </row>
        <row r="173">
          <cell r="V173" t="str">
            <v>03-21002</v>
          </cell>
        </row>
        <row r="174">
          <cell r="V174" t="str">
            <v>03-21003</v>
          </cell>
        </row>
        <row r="175">
          <cell r="V175" t="str">
            <v>03-21004</v>
          </cell>
        </row>
        <row r="176">
          <cell r="V176" t="str">
            <v>03-21005</v>
          </cell>
        </row>
        <row r="177">
          <cell r="V177" t="str">
            <v>03-21006</v>
          </cell>
        </row>
        <row r="178">
          <cell r="V178" t="str">
            <v>03-21007</v>
          </cell>
        </row>
        <row r="179">
          <cell r="V179" t="str">
            <v>03-21008</v>
          </cell>
        </row>
        <row r="180">
          <cell r="V180" t="str">
            <v>03-21009</v>
          </cell>
        </row>
        <row r="181">
          <cell r="V181" t="str">
            <v>03-21010</v>
          </cell>
        </row>
        <row r="182">
          <cell r="V182" t="str">
            <v>03-21011</v>
          </cell>
        </row>
        <row r="183">
          <cell r="V183" t="str">
            <v>03-21012</v>
          </cell>
        </row>
        <row r="184">
          <cell r="V184" t="str">
            <v>03-21013</v>
          </cell>
        </row>
        <row r="185">
          <cell r="V185" t="str">
            <v>03-21014</v>
          </cell>
        </row>
        <row r="186">
          <cell r="V186" t="str">
            <v>03-21015</v>
          </cell>
        </row>
        <row r="187">
          <cell r="V187" t="str">
            <v>03-21016</v>
          </cell>
        </row>
        <row r="188">
          <cell r="V188" t="str">
            <v>03-21017</v>
          </cell>
        </row>
        <row r="189">
          <cell r="V189" t="str">
            <v>03-21018</v>
          </cell>
        </row>
        <row r="190">
          <cell r="V190" t="str">
            <v>03-21019</v>
          </cell>
        </row>
        <row r="191">
          <cell r="V191" t="str">
            <v>03-21020</v>
          </cell>
        </row>
        <row r="192">
          <cell r="V192" t="str">
            <v>03-21021</v>
          </cell>
        </row>
        <row r="193">
          <cell r="V193" t="str">
            <v>03-21022</v>
          </cell>
        </row>
        <row r="194">
          <cell r="V194" t="str">
            <v>03-21023</v>
          </cell>
        </row>
        <row r="195">
          <cell r="V195" t="str">
            <v>03-21024</v>
          </cell>
        </row>
        <row r="196">
          <cell r="V196" t="str">
            <v>03-21025</v>
          </cell>
        </row>
        <row r="197">
          <cell r="V197" t="str">
            <v>03-21026</v>
          </cell>
        </row>
        <row r="198">
          <cell r="V198" t="str">
            <v>03-21026</v>
          </cell>
        </row>
        <row r="199">
          <cell r="V199" t="str">
            <v>03-21027</v>
          </cell>
        </row>
        <row r="200">
          <cell r="V200" t="str">
            <v>03-21028</v>
          </cell>
        </row>
        <row r="201">
          <cell r="V201" t="str">
            <v>03-21029</v>
          </cell>
        </row>
        <row r="202">
          <cell r="V202" t="str">
            <v>03-21030</v>
          </cell>
        </row>
        <row r="203">
          <cell r="V203" t="str">
            <v>03-21031</v>
          </cell>
        </row>
        <row r="204">
          <cell r="V204" t="str">
            <v>03-21032</v>
          </cell>
        </row>
        <row r="205">
          <cell r="V205">
            <v>0</v>
          </cell>
        </row>
        <row r="206">
          <cell r="V206" t="str">
            <v>03-22000</v>
          </cell>
        </row>
        <row r="207">
          <cell r="V207" t="str">
            <v>03-22001</v>
          </cell>
        </row>
        <row r="208">
          <cell r="V208" t="str">
            <v>03-22002</v>
          </cell>
        </row>
        <row r="209">
          <cell r="V209" t="str">
            <v>03-22003</v>
          </cell>
        </row>
        <row r="210">
          <cell r="V210" t="str">
            <v>03-22004</v>
          </cell>
        </row>
        <row r="211">
          <cell r="V211" t="str">
            <v>03-22005</v>
          </cell>
        </row>
        <row r="212">
          <cell r="V212">
            <v>0</v>
          </cell>
        </row>
        <row r="213">
          <cell r="V213">
            <v>0</v>
          </cell>
        </row>
        <row r="214">
          <cell r="V214" t="str">
            <v>03-23000</v>
          </cell>
        </row>
        <row r="215">
          <cell r="V215" t="str">
            <v>03-23001</v>
          </cell>
        </row>
        <row r="216">
          <cell r="V216" t="str">
            <v>03-23002</v>
          </cell>
        </row>
        <row r="217">
          <cell r="V217" t="str">
            <v>03-23003</v>
          </cell>
        </row>
        <row r="218">
          <cell r="V218" t="str">
            <v>03-23004</v>
          </cell>
        </row>
        <row r="219">
          <cell r="V219" t="str">
            <v>03-23005</v>
          </cell>
        </row>
        <row r="220">
          <cell r="V220" t="str">
            <v>03-23006</v>
          </cell>
        </row>
        <row r="221">
          <cell r="V221" t="str">
            <v>03-23007</v>
          </cell>
        </row>
        <row r="222">
          <cell r="V222" t="str">
            <v>03-23008</v>
          </cell>
        </row>
        <row r="223">
          <cell r="V223" t="str">
            <v>03-23009</v>
          </cell>
        </row>
        <row r="224">
          <cell r="V224" t="str">
            <v>03-23010</v>
          </cell>
        </row>
        <row r="225">
          <cell r="V225">
            <v>0</v>
          </cell>
        </row>
        <row r="226">
          <cell r="V226" t="str">
            <v>03-24000</v>
          </cell>
        </row>
        <row r="227">
          <cell r="V227" t="str">
            <v>03-24001</v>
          </cell>
        </row>
        <row r="228">
          <cell r="V228" t="str">
            <v>03-24002</v>
          </cell>
        </row>
        <row r="229">
          <cell r="V229" t="str">
            <v>03-24003</v>
          </cell>
        </row>
        <row r="230">
          <cell r="V230" t="str">
            <v>03-24004</v>
          </cell>
        </row>
        <row r="231">
          <cell r="V231" t="str">
            <v>03-24005</v>
          </cell>
        </row>
        <row r="232">
          <cell r="V232" t="str">
            <v>03-24006</v>
          </cell>
        </row>
        <row r="233">
          <cell r="V233" t="str">
            <v>03-24007</v>
          </cell>
        </row>
        <row r="234">
          <cell r="V234" t="str">
            <v>03-24008</v>
          </cell>
        </row>
        <row r="235">
          <cell r="V235" t="str">
            <v>04-00000</v>
          </cell>
        </row>
        <row r="236">
          <cell r="V236" t="str">
            <v>05-00000</v>
          </cell>
        </row>
        <row r="237">
          <cell r="V237" t="str">
            <v>05-10000</v>
          </cell>
        </row>
        <row r="238">
          <cell r="V238" t="str">
            <v>05-10001</v>
          </cell>
        </row>
        <row r="239">
          <cell r="V239" t="str">
            <v>05-10002</v>
          </cell>
        </row>
        <row r="240">
          <cell r="V240" t="str">
            <v>05-10003</v>
          </cell>
        </row>
        <row r="241">
          <cell r="V241" t="str">
            <v>05-10004</v>
          </cell>
        </row>
        <row r="242">
          <cell r="V242" t="str">
            <v>05-10005</v>
          </cell>
        </row>
        <row r="243">
          <cell r="V243" t="str">
            <v>05-10006</v>
          </cell>
        </row>
        <row r="244">
          <cell r="V244" t="str">
            <v>05-10007</v>
          </cell>
        </row>
        <row r="245">
          <cell r="V245" t="str">
            <v>05-10008</v>
          </cell>
        </row>
        <row r="246">
          <cell r="V246" t="str">
            <v>05-10009</v>
          </cell>
        </row>
        <row r="247">
          <cell r="V247" t="str">
            <v>05-20000</v>
          </cell>
        </row>
        <row r="248">
          <cell r="V248">
            <v>0</v>
          </cell>
        </row>
        <row r="249">
          <cell r="V249" t="str">
            <v>06-00000</v>
          </cell>
        </row>
        <row r="250">
          <cell r="V250" t="str">
            <v>07-00000</v>
          </cell>
        </row>
        <row r="251">
          <cell r="V251" t="str">
            <v>08-00000</v>
          </cell>
        </row>
        <row r="252">
          <cell r="V252" t="str">
            <v>09-00000</v>
          </cell>
        </row>
        <row r="253">
          <cell r="V253" t="str">
            <v>10-00000</v>
          </cell>
        </row>
        <row r="254">
          <cell r="V254" t="str">
            <v>11-00000</v>
          </cell>
        </row>
        <row r="255">
          <cell r="V255" t="str">
            <v>12-00000</v>
          </cell>
        </row>
        <row r="256">
          <cell r="V256" t="str">
            <v>13-00000</v>
          </cell>
        </row>
        <row r="257">
          <cell r="V257">
            <v>0</v>
          </cell>
        </row>
        <row r="258">
          <cell r="V258" t="str">
            <v>14-00000</v>
          </cell>
        </row>
        <row r="259">
          <cell r="V259" t="str">
            <v>15-00000</v>
          </cell>
        </row>
        <row r="260">
          <cell r="V260" t="str">
            <v>16-00000</v>
          </cell>
        </row>
        <row r="261">
          <cell r="V261" t="str">
            <v>17-00000</v>
          </cell>
        </row>
        <row r="262">
          <cell r="V262" t="str">
            <v>18-00000</v>
          </cell>
        </row>
        <row r="263">
          <cell r="V263" t="str">
            <v>19-00000</v>
          </cell>
        </row>
        <row r="264">
          <cell r="V264" t="str">
            <v>20-00000</v>
          </cell>
        </row>
        <row r="265">
          <cell r="V265">
            <v>0</v>
          </cell>
        </row>
        <row r="266">
          <cell r="V266" t="str">
            <v>21-00000</v>
          </cell>
        </row>
        <row r="267">
          <cell r="V267" t="str">
            <v>21-00001</v>
          </cell>
        </row>
        <row r="268">
          <cell r="V268" t="str">
            <v>21-00002</v>
          </cell>
        </row>
        <row r="269">
          <cell r="V269" t="str">
            <v>21-00003</v>
          </cell>
        </row>
        <row r="270">
          <cell r="V270" t="str">
            <v>21-00004</v>
          </cell>
        </row>
        <row r="271">
          <cell r="V271">
            <v>0</v>
          </cell>
        </row>
        <row r="272">
          <cell r="V272" t="str">
            <v>22-00000</v>
          </cell>
        </row>
        <row r="273">
          <cell r="V273" t="str">
            <v>22-00001</v>
          </cell>
        </row>
        <row r="274">
          <cell r="V274" t="str">
            <v>22-00002</v>
          </cell>
        </row>
        <row r="275">
          <cell r="V275" t="str">
            <v>22-00003</v>
          </cell>
        </row>
        <row r="276">
          <cell r="V276" t="str">
            <v>22-00004</v>
          </cell>
        </row>
        <row r="277">
          <cell r="V277" t="str">
            <v>22-00005</v>
          </cell>
        </row>
        <row r="278">
          <cell r="V278" t="str">
            <v>22-00006</v>
          </cell>
        </row>
        <row r="279">
          <cell r="V279" t="str">
            <v>22-00007</v>
          </cell>
        </row>
        <row r="280">
          <cell r="V280" t="str">
            <v>22-00008</v>
          </cell>
        </row>
        <row r="281">
          <cell r="V281" t="str">
            <v>22-00009</v>
          </cell>
        </row>
        <row r="282">
          <cell r="V282">
            <v>0</v>
          </cell>
        </row>
        <row r="283">
          <cell r="V283" t="str">
            <v>22-10000</v>
          </cell>
        </row>
        <row r="284">
          <cell r="V284" t="str">
            <v>22-10001</v>
          </cell>
        </row>
        <row r="285">
          <cell r="V285" t="str">
            <v>22-10002</v>
          </cell>
        </row>
        <row r="286">
          <cell r="V286" t="str">
            <v>22-10003</v>
          </cell>
        </row>
        <row r="287">
          <cell r="V287" t="str">
            <v>22-10004</v>
          </cell>
        </row>
        <row r="288">
          <cell r="V288" t="str">
            <v>22-10005</v>
          </cell>
        </row>
        <row r="289">
          <cell r="V289" t="str">
            <v>22-10006</v>
          </cell>
        </row>
        <row r="290">
          <cell r="V290" t="str">
            <v>22-10007</v>
          </cell>
        </row>
        <row r="291">
          <cell r="V291" t="str">
            <v>22-10008</v>
          </cell>
        </row>
        <row r="292">
          <cell r="V292" t="str">
            <v>22-10009</v>
          </cell>
        </row>
        <row r="293">
          <cell r="V293" t="str">
            <v>22-10010</v>
          </cell>
        </row>
        <row r="294">
          <cell r="V294" t="str">
            <v>22-10011</v>
          </cell>
        </row>
        <row r="295">
          <cell r="V295" t="str">
            <v>22-10012</v>
          </cell>
        </row>
        <row r="296">
          <cell r="V296" t="str">
            <v>22-10013</v>
          </cell>
        </row>
        <row r="297">
          <cell r="V297" t="str">
            <v>22-10014</v>
          </cell>
        </row>
        <row r="298">
          <cell r="V298" t="str">
            <v>22-10015</v>
          </cell>
        </row>
        <row r="299">
          <cell r="V299" t="str">
            <v>22-10016</v>
          </cell>
        </row>
        <row r="300">
          <cell r="V300" t="str">
            <v>22-10017</v>
          </cell>
        </row>
        <row r="301">
          <cell r="V301" t="str">
            <v>22-10018</v>
          </cell>
        </row>
        <row r="302">
          <cell r="V302" t="str">
            <v>22-10019</v>
          </cell>
        </row>
        <row r="303">
          <cell r="V303" t="str">
            <v>22-10020</v>
          </cell>
        </row>
        <row r="304">
          <cell r="V304" t="str">
            <v>22-10021</v>
          </cell>
        </row>
        <row r="305">
          <cell r="V305" t="str">
            <v>22-10022</v>
          </cell>
        </row>
        <row r="306">
          <cell r="V306" t="str">
            <v>22-10023</v>
          </cell>
        </row>
        <row r="307">
          <cell r="V307" t="str">
            <v>22-10024</v>
          </cell>
        </row>
        <row r="308">
          <cell r="V308" t="str">
            <v>22-10025</v>
          </cell>
        </row>
        <row r="309">
          <cell r="V309" t="str">
            <v>22-10026</v>
          </cell>
        </row>
        <row r="310">
          <cell r="V310" t="str">
            <v>22-10027</v>
          </cell>
        </row>
        <row r="311">
          <cell r="V311" t="str">
            <v>22-10028</v>
          </cell>
        </row>
        <row r="312">
          <cell r="V312" t="str">
            <v>22-10029</v>
          </cell>
        </row>
        <row r="313">
          <cell r="V313" t="str">
            <v>22-10030</v>
          </cell>
        </row>
        <row r="314">
          <cell r="V314" t="str">
            <v>22-10031</v>
          </cell>
        </row>
        <row r="315">
          <cell r="V315" t="str">
            <v>22-10032</v>
          </cell>
        </row>
        <row r="316">
          <cell r="V316" t="str">
            <v>22-10033</v>
          </cell>
        </row>
        <row r="317">
          <cell r="V317">
            <v>0</v>
          </cell>
        </row>
        <row r="318">
          <cell r="V318" t="str">
            <v>22-20000</v>
          </cell>
        </row>
        <row r="319">
          <cell r="V319" t="str">
            <v>22-21001</v>
          </cell>
        </row>
        <row r="320">
          <cell r="V320" t="str">
            <v>22-21002</v>
          </cell>
        </row>
        <row r="321">
          <cell r="V321" t="str">
            <v>22-21003</v>
          </cell>
        </row>
        <row r="322">
          <cell r="V322" t="str">
            <v>22-21004</v>
          </cell>
        </row>
        <row r="323">
          <cell r="V323" t="str">
            <v>22-21005</v>
          </cell>
        </row>
        <row r="324">
          <cell r="V324" t="str">
            <v>22-21006</v>
          </cell>
        </row>
        <row r="325">
          <cell r="V325" t="str">
            <v>22-21007</v>
          </cell>
        </row>
        <row r="326">
          <cell r="V326" t="str">
            <v>22-21008</v>
          </cell>
        </row>
        <row r="327">
          <cell r="V327" t="str">
            <v>22-21009</v>
          </cell>
        </row>
        <row r="328">
          <cell r="V328" t="str">
            <v>22-21010</v>
          </cell>
        </row>
        <row r="329">
          <cell r="V329" t="str">
            <v>22-21011</v>
          </cell>
        </row>
        <row r="330">
          <cell r="V330" t="str">
            <v>22-21012</v>
          </cell>
        </row>
        <row r="331">
          <cell r="V331" t="str">
            <v>22-21013</v>
          </cell>
        </row>
        <row r="332">
          <cell r="V332" t="str">
            <v>22-21014</v>
          </cell>
        </row>
        <row r="333">
          <cell r="V333" t="str">
            <v>22-21015</v>
          </cell>
        </row>
        <row r="334">
          <cell r="V334" t="str">
            <v>22-21016</v>
          </cell>
        </row>
        <row r="335">
          <cell r="V335" t="str">
            <v>22-21017</v>
          </cell>
        </row>
        <row r="336">
          <cell r="V336" t="str">
            <v>22-21018</v>
          </cell>
        </row>
        <row r="337">
          <cell r="V337" t="str">
            <v>22-21019</v>
          </cell>
        </row>
        <row r="338">
          <cell r="V338" t="str">
            <v>22-21020</v>
          </cell>
        </row>
        <row r="339">
          <cell r="V339" t="str">
            <v>22-21021</v>
          </cell>
        </row>
        <row r="340">
          <cell r="V340" t="str">
            <v>22-21022</v>
          </cell>
        </row>
        <row r="341">
          <cell r="V341" t="str">
            <v>22-21023</v>
          </cell>
        </row>
        <row r="342">
          <cell r="V342" t="str">
            <v>22-21024</v>
          </cell>
        </row>
        <row r="343">
          <cell r="V343" t="str">
            <v>22-21025</v>
          </cell>
        </row>
        <row r="344">
          <cell r="V344" t="str">
            <v>22-21026</v>
          </cell>
        </row>
        <row r="345">
          <cell r="V345" t="str">
            <v>22-21027</v>
          </cell>
        </row>
        <row r="346">
          <cell r="V346" t="str">
            <v>22-21028</v>
          </cell>
        </row>
        <row r="347">
          <cell r="V347" t="str">
            <v>22-21029</v>
          </cell>
        </row>
        <row r="348">
          <cell r="V348" t="str">
            <v>22-21030</v>
          </cell>
        </row>
        <row r="349">
          <cell r="V349" t="str">
            <v>22-21031</v>
          </cell>
        </row>
        <row r="350">
          <cell r="V350" t="str">
            <v>22-21032</v>
          </cell>
        </row>
        <row r="351">
          <cell r="V351" t="str">
            <v>22-21033</v>
          </cell>
        </row>
        <row r="352">
          <cell r="V352" t="str">
            <v>22-21034</v>
          </cell>
        </row>
        <row r="353">
          <cell r="V353" t="str">
            <v>22-21035</v>
          </cell>
        </row>
        <row r="354">
          <cell r="V354" t="str">
            <v>22-21036</v>
          </cell>
        </row>
        <row r="355">
          <cell r="V355" t="str">
            <v>22-21037</v>
          </cell>
        </row>
        <row r="356">
          <cell r="V356" t="str">
            <v>22-21038</v>
          </cell>
        </row>
        <row r="357">
          <cell r="V357" t="str">
            <v>22-21039</v>
          </cell>
        </row>
        <row r="358">
          <cell r="V358" t="str">
            <v>22-21040</v>
          </cell>
        </row>
        <row r="359">
          <cell r="V359" t="str">
            <v>22-21041</v>
          </cell>
        </row>
        <row r="360">
          <cell r="V360" t="str">
            <v>22-21042</v>
          </cell>
        </row>
        <row r="361">
          <cell r="V361" t="str">
            <v>22-21043</v>
          </cell>
        </row>
        <row r="362">
          <cell r="V362" t="str">
            <v>22-21044</v>
          </cell>
        </row>
        <row r="363">
          <cell r="V363" t="str">
            <v>22-21045</v>
          </cell>
        </row>
        <row r="364">
          <cell r="V364" t="str">
            <v>22-21046</v>
          </cell>
        </row>
        <row r="365">
          <cell r="V365" t="str">
            <v>22-21047</v>
          </cell>
        </row>
        <row r="366">
          <cell r="V366" t="str">
            <v>22-21048</v>
          </cell>
        </row>
        <row r="367">
          <cell r="V367" t="str">
            <v>01-014</v>
          </cell>
        </row>
        <row r="368">
          <cell r="V368" t="str">
            <v>01-016</v>
          </cell>
        </row>
        <row r="369">
          <cell r="V369" t="str">
            <v>01-018</v>
          </cell>
        </row>
        <row r="370">
          <cell r="V370" t="str">
            <v>01-019</v>
          </cell>
        </row>
        <row r="371">
          <cell r="V371" t="str">
            <v>01-026</v>
          </cell>
        </row>
        <row r="372">
          <cell r="V372" t="str">
            <v>01-029</v>
          </cell>
        </row>
        <row r="373">
          <cell r="V373" t="str">
            <v>01-039</v>
          </cell>
        </row>
        <row r="374">
          <cell r="V374" t="str">
            <v>01-047</v>
          </cell>
        </row>
        <row r="375">
          <cell r="V375" t="str">
            <v>01-064</v>
          </cell>
        </row>
        <row r="376">
          <cell r="V376" t="str">
            <v>02-011</v>
          </cell>
        </row>
        <row r="377">
          <cell r="V377" t="str">
            <v>02-014</v>
          </cell>
        </row>
        <row r="378">
          <cell r="V378" t="str">
            <v>02-048</v>
          </cell>
        </row>
        <row r="379">
          <cell r="V379" t="str">
            <v>02-057</v>
          </cell>
        </row>
        <row r="380">
          <cell r="V380" t="str">
            <v>09-010</v>
          </cell>
        </row>
        <row r="381">
          <cell r="V381" t="str">
            <v>09-013</v>
          </cell>
        </row>
        <row r="382">
          <cell r="V382" t="str">
            <v>11-011</v>
          </cell>
        </row>
        <row r="383">
          <cell r="V383" t="str">
            <v>11-012</v>
          </cell>
        </row>
        <row r="384">
          <cell r="V384" t="str">
            <v>11-014</v>
          </cell>
        </row>
        <row r="385">
          <cell r="V385" t="str">
            <v>11-015</v>
          </cell>
        </row>
        <row r="386">
          <cell r="V386" t="str">
            <v>11-017</v>
          </cell>
        </row>
        <row r="387">
          <cell r="V387" t="str">
            <v>11-018</v>
          </cell>
        </row>
        <row r="388">
          <cell r="V388">
            <v>0</v>
          </cell>
        </row>
        <row r="389">
          <cell r="V389">
            <v>0</v>
          </cell>
        </row>
        <row r="390">
          <cell r="V390">
            <v>0</v>
          </cell>
        </row>
        <row r="391">
          <cell r="V391">
            <v>0</v>
          </cell>
        </row>
        <row r="392">
          <cell r="V392" t="str">
            <v>23-00000</v>
          </cell>
        </row>
        <row r="393">
          <cell r="V393" t="str">
            <v>23-20000</v>
          </cell>
        </row>
        <row r="394">
          <cell r="V394" t="str">
            <v>23-21000</v>
          </cell>
        </row>
        <row r="395">
          <cell r="V395" t="str">
            <v>23-21001</v>
          </cell>
        </row>
        <row r="396">
          <cell r="V396" t="str">
            <v>23-21002</v>
          </cell>
        </row>
        <row r="397">
          <cell r="V397" t="str">
            <v>23-21003</v>
          </cell>
        </row>
        <row r="398">
          <cell r="V398" t="str">
            <v>23-21004</v>
          </cell>
        </row>
        <row r="399">
          <cell r="V399" t="str">
            <v>23-21005</v>
          </cell>
        </row>
        <row r="400">
          <cell r="V400" t="str">
            <v>23-21006</v>
          </cell>
        </row>
        <row r="401">
          <cell r="V401">
            <v>0</v>
          </cell>
        </row>
        <row r="402">
          <cell r="V402" t="str">
            <v>23-22000</v>
          </cell>
        </row>
        <row r="403">
          <cell r="V403" t="str">
            <v>23-22001</v>
          </cell>
        </row>
        <row r="404">
          <cell r="V404" t="str">
            <v>23-22002</v>
          </cell>
        </row>
        <row r="405">
          <cell r="V405" t="str">
            <v>23-22003</v>
          </cell>
        </row>
        <row r="406">
          <cell r="V406" t="str">
            <v>23-22004</v>
          </cell>
        </row>
        <row r="407">
          <cell r="V407" t="str">
            <v>23-22005</v>
          </cell>
        </row>
        <row r="408">
          <cell r="V408" t="str">
            <v>23-22006</v>
          </cell>
        </row>
        <row r="409">
          <cell r="V409" t="str">
            <v>23-22007</v>
          </cell>
        </row>
        <row r="410">
          <cell r="V410" t="str">
            <v>23-22008</v>
          </cell>
        </row>
        <row r="411">
          <cell r="V411" t="str">
            <v>23-30000</v>
          </cell>
        </row>
        <row r="412">
          <cell r="V412">
            <v>0</v>
          </cell>
        </row>
        <row r="413">
          <cell r="V413" t="str">
            <v>23-10000</v>
          </cell>
        </row>
        <row r="414">
          <cell r="V414">
            <v>0</v>
          </cell>
        </row>
        <row r="415">
          <cell r="V415">
            <v>0</v>
          </cell>
        </row>
        <row r="416">
          <cell r="V416">
            <v>0</v>
          </cell>
        </row>
        <row r="417">
          <cell r="V417" t="str">
            <v>24-00000</v>
          </cell>
        </row>
        <row r="418">
          <cell r="V418" t="str">
            <v>24-00001</v>
          </cell>
        </row>
        <row r="419">
          <cell r="V419">
            <v>0</v>
          </cell>
        </row>
        <row r="420">
          <cell r="V420">
            <v>0</v>
          </cell>
        </row>
        <row r="421">
          <cell r="V421" t="str">
            <v>25-00000</v>
          </cell>
        </row>
        <row r="422">
          <cell r="V422" t="str">
            <v>25-00001</v>
          </cell>
        </row>
        <row r="423">
          <cell r="V423" t="str">
            <v>25-00002</v>
          </cell>
        </row>
        <row r="424">
          <cell r="V424" t="str">
            <v>25-00003</v>
          </cell>
        </row>
        <row r="425">
          <cell r="V425" t="str">
            <v>25-00004</v>
          </cell>
        </row>
        <row r="426">
          <cell r="V426" t="str">
            <v>26-00000</v>
          </cell>
        </row>
        <row r="427">
          <cell r="V427" t="str">
            <v>27-00000</v>
          </cell>
        </row>
        <row r="428">
          <cell r="V428" t="str">
            <v>27-00001</v>
          </cell>
        </row>
        <row r="429">
          <cell r="V429" t="str">
            <v>27-00002</v>
          </cell>
        </row>
        <row r="430">
          <cell r="V430" t="str">
            <v>27-00003</v>
          </cell>
        </row>
        <row r="431">
          <cell r="V431" t="str">
            <v>27-00004</v>
          </cell>
        </row>
        <row r="432">
          <cell r="V432" t="str">
            <v>27-00005</v>
          </cell>
        </row>
        <row r="433">
          <cell r="V433" t="str">
            <v>27-00006</v>
          </cell>
        </row>
        <row r="434">
          <cell r="V434" t="str">
            <v>27-00007</v>
          </cell>
        </row>
        <row r="435">
          <cell r="V435" t="str">
            <v>27-00008</v>
          </cell>
        </row>
        <row r="436">
          <cell r="V436" t="str">
            <v>27-00009</v>
          </cell>
        </row>
        <row r="437">
          <cell r="V437" t="str">
            <v>27-00010</v>
          </cell>
        </row>
        <row r="438">
          <cell r="V438" t="str">
            <v>27-00011</v>
          </cell>
        </row>
        <row r="439">
          <cell r="V439" t="str">
            <v>27-00012</v>
          </cell>
        </row>
        <row r="440">
          <cell r="V440" t="str">
            <v>27-00013</v>
          </cell>
        </row>
        <row r="441">
          <cell r="V441" t="str">
            <v>27-00014</v>
          </cell>
        </row>
        <row r="442">
          <cell r="V442" t="str">
            <v>27-00015</v>
          </cell>
        </row>
        <row r="443">
          <cell r="V443" t="str">
            <v>27-00016</v>
          </cell>
        </row>
        <row r="444">
          <cell r="V444" t="str">
            <v>27-00017</v>
          </cell>
        </row>
        <row r="445">
          <cell r="V445" t="str">
            <v>27-00018</v>
          </cell>
        </row>
        <row r="446">
          <cell r="V446" t="str">
            <v>27-00019</v>
          </cell>
        </row>
        <row r="447">
          <cell r="V447" t="str">
            <v>27-00020</v>
          </cell>
        </row>
        <row r="448">
          <cell r="V448" t="str">
            <v>27-00021</v>
          </cell>
        </row>
        <row r="449">
          <cell r="V449" t="str">
            <v>27-00022</v>
          </cell>
        </row>
        <row r="450">
          <cell r="V450" t="str">
            <v>27-00023</v>
          </cell>
        </row>
        <row r="451">
          <cell r="V451" t="str">
            <v>27-00024</v>
          </cell>
        </row>
        <row r="452">
          <cell r="V452" t="str">
            <v>27-00025</v>
          </cell>
        </row>
        <row r="453">
          <cell r="V453" t="str">
            <v>27-00026</v>
          </cell>
        </row>
        <row r="454">
          <cell r="V454" t="str">
            <v>27-00027</v>
          </cell>
        </row>
        <row r="455">
          <cell r="V455" t="str">
            <v>27-00028</v>
          </cell>
        </row>
        <row r="456">
          <cell r="V456" t="str">
            <v>27-00029</v>
          </cell>
        </row>
        <row r="457">
          <cell r="V457" t="str">
            <v>27-00030</v>
          </cell>
        </row>
        <row r="458">
          <cell r="V458" t="str">
            <v>27-00031</v>
          </cell>
        </row>
        <row r="459">
          <cell r="V459" t="str">
            <v>27-00032</v>
          </cell>
        </row>
        <row r="460">
          <cell r="V460" t="str">
            <v>27-00033</v>
          </cell>
        </row>
        <row r="461">
          <cell r="V461" t="str">
            <v>27-00034</v>
          </cell>
        </row>
        <row r="462">
          <cell r="V462" t="str">
            <v>27-00035</v>
          </cell>
        </row>
        <row r="463">
          <cell r="V463" t="str">
            <v>27-00036</v>
          </cell>
        </row>
        <row r="464">
          <cell r="V464" t="str">
            <v>27-00037</v>
          </cell>
        </row>
        <row r="465">
          <cell r="V465" t="str">
            <v>27-00038</v>
          </cell>
        </row>
        <row r="466">
          <cell r="V466" t="str">
            <v>27-00039</v>
          </cell>
        </row>
        <row r="467">
          <cell r="V467" t="str">
            <v>27-00040</v>
          </cell>
        </row>
        <row r="468">
          <cell r="V468" t="str">
            <v>27-00041</v>
          </cell>
        </row>
        <row r="469">
          <cell r="V469" t="str">
            <v>27-00042</v>
          </cell>
        </row>
        <row r="470">
          <cell r="V470" t="str">
            <v>27-00043</v>
          </cell>
        </row>
        <row r="471">
          <cell r="V471" t="str">
            <v>27-00044</v>
          </cell>
        </row>
        <row r="472">
          <cell r="V472" t="str">
            <v>27-00045</v>
          </cell>
        </row>
        <row r="473">
          <cell r="V473" t="str">
            <v>27-00046</v>
          </cell>
        </row>
        <row r="474">
          <cell r="V474" t="str">
            <v>27-00047</v>
          </cell>
        </row>
        <row r="475">
          <cell r="V475" t="str">
            <v>27-10000</v>
          </cell>
        </row>
        <row r="476">
          <cell r="V476" t="str">
            <v>27-10001</v>
          </cell>
        </row>
        <row r="477">
          <cell r="V477" t="str">
            <v>27-10002</v>
          </cell>
        </row>
        <row r="478">
          <cell r="V478" t="str">
            <v>27-10003</v>
          </cell>
        </row>
        <row r="479">
          <cell r="V479" t="str">
            <v>27-10004</v>
          </cell>
        </row>
        <row r="480">
          <cell r="V480" t="str">
            <v>27-10005</v>
          </cell>
        </row>
        <row r="481">
          <cell r="V481" t="str">
            <v>27-10006</v>
          </cell>
        </row>
        <row r="482">
          <cell r="V482" t="str">
            <v>27-10007</v>
          </cell>
        </row>
        <row r="483">
          <cell r="V483" t="str">
            <v>27-10008</v>
          </cell>
        </row>
        <row r="484">
          <cell r="V484" t="str">
            <v>27-10009</v>
          </cell>
        </row>
        <row r="485">
          <cell r="V485" t="str">
            <v>27-10010</v>
          </cell>
        </row>
        <row r="486">
          <cell r="V486" t="str">
            <v>27-10011</v>
          </cell>
        </row>
        <row r="487">
          <cell r="V487" t="str">
            <v>27-10012</v>
          </cell>
        </row>
        <row r="488">
          <cell r="V488" t="str">
            <v>27-10013</v>
          </cell>
        </row>
        <row r="489">
          <cell r="V489" t="str">
            <v>27-10014</v>
          </cell>
        </row>
        <row r="490">
          <cell r="V490" t="str">
            <v>27-10015</v>
          </cell>
        </row>
        <row r="491">
          <cell r="V491" t="str">
            <v>27-10016</v>
          </cell>
        </row>
        <row r="492">
          <cell r="V492" t="str">
            <v>27-10017</v>
          </cell>
        </row>
        <row r="493">
          <cell r="V493" t="str">
            <v>27-10018</v>
          </cell>
        </row>
        <row r="494">
          <cell r="V494" t="str">
            <v>27-10019</v>
          </cell>
        </row>
        <row r="495">
          <cell r="V495" t="str">
            <v>27-10020</v>
          </cell>
        </row>
        <row r="496">
          <cell r="V496" t="str">
            <v>27-10021</v>
          </cell>
        </row>
        <row r="497">
          <cell r="V497" t="str">
            <v>27-10022</v>
          </cell>
        </row>
        <row r="498">
          <cell r="V498" t="str">
            <v>27-10023</v>
          </cell>
        </row>
        <row r="499">
          <cell r="V499" t="str">
            <v>27-10024</v>
          </cell>
        </row>
        <row r="500">
          <cell r="V500">
            <v>0</v>
          </cell>
        </row>
        <row r="501">
          <cell r="V501" t="str">
            <v>27-20000</v>
          </cell>
        </row>
        <row r="502">
          <cell r="V502" t="str">
            <v>27-20001</v>
          </cell>
        </row>
        <row r="503">
          <cell r="V503" t="str">
            <v>27-20002</v>
          </cell>
        </row>
        <row r="504">
          <cell r="V504" t="str">
            <v>27-20003</v>
          </cell>
        </row>
        <row r="505">
          <cell r="V505" t="str">
            <v>27-00023</v>
          </cell>
        </row>
        <row r="506">
          <cell r="V506" t="str">
            <v>27-20004</v>
          </cell>
        </row>
        <row r="507">
          <cell r="V507" t="str">
            <v>27-20005</v>
          </cell>
        </row>
        <row r="508">
          <cell r="V508" t="str">
            <v>27-20006</v>
          </cell>
        </row>
        <row r="509">
          <cell r="V509" t="str">
            <v>27-20007</v>
          </cell>
        </row>
        <row r="510">
          <cell r="V510" t="str">
            <v>27-30000</v>
          </cell>
        </row>
        <row r="511">
          <cell r="V511" t="str">
            <v>27-30001</v>
          </cell>
        </row>
        <row r="512">
          <cell r="V512" t="str">
            <v>27-30002</v>
          </cell>
        </row>
        <row r="513">
          <cell r="V513" t="str">
            <v>27-30003</v>
          </cell>
        </row>
        <row r="514">
          <cell r="V514" t="str">
            <v>27-30004</v>
          </cell>
        </row>
        <row r="515">
          <cell r="V515" t="str">
            <v>27-30005</v>
          </cell>
        </row>
        <row r="516">
          <cell r="V516" t="str">
            <v>27-30006</v>
          </cell>
        </row>
        <row r="517">
          <cell r="V517" t="str">
            <v>27-30007</v>
          </cell>
        </row>
        <row r="518">
          <cell r="V518" t="str">
            <v>27-30008</v>
          </cell>
        </row>
        <row r="519">
          <cell r="V519" t="str">
            <v>27-31000</v>
          </cell>
        </row>
        <row r="520">
          <cell r="V520" t="str">
            <v>27-31001</v>
          </cell>
        </row>
        <row r="521">
          <cell r="V521" t="str">
            <v>27-31002</v>
          </cell>
        </row>
        <row r="522">
          <cell r="V522" t="str">
            <v>27-31003</v>
          </cell>
        </row>
        <row r="523">
          <cell r="V523" t="str">
            <v>27-31004</v>
          </cell>
        </row>
        <row r="524">
          <cell r="V524" t="str">
            <v>27-31005</v>
          </cell>
        </row>
        <row r="525">
          <cell r="V525" t="str">
            <v>27-31006</v>
          </cell>
        </row>
        <row r="526">
          <cell r="V526" t="str">
            <v>27-31007</v>
          </cell>
        </row>
        <row r="527">
          <cell r="V527" t="str">
            <v>27-31008</v>
          </cell>
        </row>
        <row r="528">
          <cell r="V528" t="str">
            <v>27-31009</v>
          </cell>
        </row>
        <row r="529">
          <cell r="V529" t="str">
            <v>27-31010</v>
          </cell>
        </row>
        <row r="530">
          <cell r="V530" t="str">
            <v>27-31011</v>
          </cell>
        </row>
        <row r="531">
          <cell r="V531" t="str">
            <v>27-31012</v>
          </cell>
        </row>
        <row r="532">
          <cell r="V532" t="str">
            <v>27-31013</v>
          </cell>
        </row>
        <row r="533">
          <cell r="V533" t="str">
            <v>27-31014</v>
          </cell>
        </row>
        <row r="534">
          <cell r="V534">
            <v>0</v>
          </cell>
        </row>
        <row r="535">
          <cell r="V535" t="str">
            <v>27-32000</v>
          </cell>
        </row>
        <row r="536">
          <cell r="V536" t="str">
            <v>27-32001</v>
          </cell>
        </row>
        <row r="537">
          <cell r="V537" t="str">
            <v>27-32002</v>
          </cell>
        </row>
        <row r="538">
          <cell r="V538" t="str">
            <v>27-32003</v>
          </cell>
        </row>
        <row r="539">
          <cell r="V539" t="str">
            <v>27-32004</v>
          </cell>
        </row>
        <row r="540">
          <cell r="V540" t="str">
            <v>27-32005</v>
          </cell>
        </row>
        <row r="541">
          <cell r="V541" t="str">
            <v>27-32006</v>
          </cell>
        </row>
        <row r="542">
          <cell r="V542" t="str">
            <v>27-32007</v>
          </cell>
        </row>
        <row r="543">
          <cell r="V543" t="str">
            <v>27-32008</v>
          </cell>
        </row>
        <row r="544">
          <cell r="V544" t="str">
            <v>27-33000</v>
          </cell>
        </row>
        <row r="545">
          <cell r="V545" t="str">
            <v>27-33001</v>
          </cell>
        </row>
        <row r="546">
          <cell r="V546" t="str">
            <v>27-33002</v>
          </cell>
        </row>
        <row r="547">
          <cell r="V547" t="str">
            <v>27-33003</v>
          </cell>
        </row>
        <row r="548">
          <cell r="V548" t="str">
            <v>27-33004</v>
          </cell>
        </row>
        <row r="549">
          <cell r="V549" t="str">
            <v>27-33005</v>
          </cell>
        </row>
        <row r="550">
          <cell r="V550" t="str">
            <v>27-34000</v>
          </cell>
        </row>
        <row r="551">
          <cell r="V551" t="str">
            <v>27-34001</v>
          </cell>
        </row>
        <row r="552">
          <cell r="V552" t="str">
            <v>27-34002</v>
          </cell>
        </row>
        <row r="553">
          <cell r="V553">
            <v>0</v>
          </cell>
        </row>
        <row r="554">
          <cell r="V554">
            <v>0</v>
          </cell>
        </row>
        <row r="555">
          <cell r="V555">
            <v>0</v>
          </cell>
        </row>
        <row r="556">
          <cell r="V556" t="str">
            <v>28-00000</v>
          </cell>
        </row>
        <row r="557">
          <cell r="V557" t="str">
            <v>29-00000</v>
          </cell>
        </row>
        <row r="558">
          <cell r="V558" t="str">
            <v>30-00000</v>
          </cell>
        </row>
        <row r="559">
          <cell r="V559" t="str">
            <v>31-00000</v>
          </cell>
        </row>
        <row r="560">
          <cell r="V560" t="str">
            <v>31-10000</v>
          </cell>
        </row>
        <row r="561">
          <cell r="V561" t="str">
            <v>31-10001</v>
          </cell>
        </row>
        <row r="562">
          <cell r="V562" t="str">
            <v>31-10002</v>
          </cell>
        </row>
        <row r="563">
          <cell r="V563" t="str">
            <v>31-10003</v>
          </cell>
        </row>
        <row r="564">
          <cell r="V564" t="str">
            <v>31-10004</v>
          </cell>
        </row>
        <row r="565">
          <cell r="V565" t="str">
            <v>31-10005</v>
          </cell>
        </row>
        <row r="566">
          <cell r="V566" t="str">
            <v>31-10006</v>
          </cell>
        </row>
        <row r="567">
          <cell r="V567" t="str">
            <v>31-10007</v>
          </cell>
        </row>
        <row r="568">
          <cell r="V568" t="str">
            <v>31-10008</v>
          </cell>
        </row>
        <row r="569">
          <cell r="V569" t="str">
            <v>31-10009</v>
          </cell>
        </row>
        <row r="570">
          <cell r="V570" t="str">
            <v>31-10010</v>
          </cell>
        </row>
        <row r="571">
          <cell r="V571" t="str">
            <v>31-10011</v>
          </cell>
        </row>
        <row r="572">
          <cell r="V572" t="str">
            <v>31-10012</v>
          </cell>
        </row>
        <row r="573">
          <cell r="V573" t="str">
            <v>31-10013</v>
          </cell>
        </row>
        <row r="574">
          <cell r="V574" t="str">
            <v>31-10014</v>
          </cell>
        </row>
        <row r="575">
          <cell r="V575" t="str">
            <v>31-10015</v>
          </cell>
        </row>
        <row r="576">
          <cell r="V576">
            <v>0</v>
          </cell>
        </row>
        <row r="577">
          <cell r="V577" t="str">
            <v>31-11000</v>
          </cell>
        </row>
        <row r="578">
          <cell r="V578" t="str">
            <v>31-11001</v>
          </cell>
        </row>
        <row r="579">
          <cell r="V579" t="str">
            <v>31-11002</v>
          </cell>
        </row>
        <row r="580">
          <cell r="V580" t="str">
            <v>31-11003</v>
          </cell>
        </row>
        <row r="581">
          <cell r="V581" t="str">
            <v>31-11004</v>
          </cell>
        </row>
        <row r="582">
          <cell r="V582" t="str">
            <v>31-11005</v>
          </cell>
        </row>
        <row r="583">
          <cell r="V583" t="str">
            <v>31-11006</v>
          </cell>
        </row>
        <row r="584">
          <cell r="V584" t="str">
            <v>31-11007</v>
          </cell>
        </row>
        <row r="585">
          <cell r="V585" t="str">
            <v>31-11008</v>
          </cell>
        </row>
        <row r="586">
          <cell r="V586" t="str">
            <v>31-11009</v>
          </cell>
        </row>
        <row r="587">
          <cell r="V587" t="str">
            <v>31-11010</v>
          </cell>
        </row>
        <row r="588">
          <cell r="V588" t="str">
            <v>31-11011</v>
          </cell>
        </row>
        <row r="589">
          <cell r="V589">
            <v>0</v>
          </cell>
        </row>
        <row r="590">
          <cell r="V590" t="str">
            <v>31-12000</v>
          </cell>
        </row>
        <row r="591">
          <cell r="V591" t="str">
            <v>31-12001</v>
          </cell>
        </row>
        <row r="592">
          <cell r="V592" t="str">
            <v>31-12002</v>
          </cell>
        </row>
        <row r="593">
          <cell r="V593" t="str">
            <v>31-12003</v>
          </cell>
        </row>
        <row r="594">
          <cell r="V594" t="str">
            <v>31-12004</v>
          </cell>
        </row>
        <row r="595">
          <cell r="V595" t="str">
            <v>31-12005</v>
          </cell>
        </row>
        <row r="596">
          <cell r="V596" t="str">
            <v>31-12006</v>
          </cell>
        </row>
        <row r="597">
          <cell r="V597" t="str">
            <v>31-12007</v>
          </cell>
        </row>
        <row r="598">
          <cell r="V598">
            <v>0</v>
          </cell>
        </row>
        <row r="599">
          <cell r="V599" t="str">
            <v>31-13000</v>
          </cell>
        </row>
        <row r="600">
          <cell r="V600" t="str">
            <v>31-13001</v>
          </cell>
        </row>
        <row r="601">
          <cell r="V601" t="str">
            <v>31-13002</v>
          </cell>
        </row>
        <row r="602">
          <cell r="V602" t="str">
            <v>31-13003</v>
          </cell>
        </row>
        <row r="603">
          <cell r="V603" t="str">
            <v>31-13004</v>
          </cell>
        </row>
        <row r="604">
          <cell r="V604" t="str">
            <v>31-13005</v>
          </cell>
        </row>
        <row r="605">
          <cell r="V605" t="str">
            <v>31-13006</v>
          </cell>
        </row>
        <row r="606">
          <cell r="V606">
            <v>0</v>
          </cell>
        </row>
        <row r="607">
          <cell r="V607" t="str">
            <v>31-14000</v>
          </cell>
        </row>
        <row r="608">
          <cell r="V608" t="str">
            <v>31-14001</v>
          </cell>
        </row>
        <row r="609">
          <cell r="V609" t="str">
            <v>31-14002</v>
          </cell>
        </row>
        <row r="610">
          <cell r="V610" t="str">
            <v>31-14003</v>
          </cell>
        </row>
        <row r="611">
          <cell r="V611" t="str">
            <v>31-14004</v>
          </cell>
        </row>
        <row r="612">
          <cell r="V612" t="str">
            <v>31-14005</v>
          </cell>
        </row>
        <row r="613">
          <cell r="V613" t="str">
            <v>31-14006</v>
          </cell>
        </row>
        <row r="614">
          <cell r="V614">
            <v>0</v>
          </cell>
        </row>
        <row r="615">
          <cell r="V615">
            <v>0</v>
          </cell>
        </row>
        <row r="616">
          <cell r="V616">
            <v>0</v>
          </cell>
        </row>
        <row r="617">
          <cell r="V617" t="str">
            <v>32-00000</v>
          </cell>
        </row>
        <row r="618">
          <cell r="V618" t="str">
            <v>32-10000</v>
          </cell>
        </row>
        <row r="619">
          <cell r="V619" t="str">
            <v>32-11000</v>
          </cell>
        </row>
        <row r="620">
          <cell r="V620" t="str">
            <v>32-11001</v>
          </cell>
        </row>
        <row r="621">
          <cell r="V621" t="str">
            <v>32-11002</v>
          </cell>
        </row>
        <row r="622">
          <cell r="V622" t="str">
            <v>32-12000</v>
          </cell>
        </row>
        <row r="623">
          <cell r="V623" t="str">
            <v>32-12001</v>
          </cell>
        </row>
        <row r="624">
          <cell r="V624" t="str">
            <v>32-12002</v>
          </cell>
        </row>
        <row r="625">
          <cell r="V625" t="str">
            <v>32-12003</v>
          </cell>
        </row>
        <row r="626">
          <cell r="V626" t="str">
            <v>32-12004</v>
          </cell>
        </row>
        <row r="627">
          <cell r="V627" t="str">
            <v>32-12005</v>
          </cell>
        </row>
        <row r="628">
          <cell r="V628" t="str">
            <v>32-12006</v>
          </cell>
        </row>
        <row r="629">
          <cell r="V629" t="str">
            <v>32-12007</v>
          </cell>
        </row>
        <row r="630">
          <cell r="V630" t="str">
            <v>32-20000</v>
          </cell>
        </row>
        <row r="631">
          <cell r="V631" t="str">
            <v>32-20001</v>
          </cell>
        </row>
        <row r="632">
          <cell r="V632" t="str">
            <v>32-20002</v>
          </cell>
        </row>
        <row r="633">
          <cell r="V633">
            <v>0</v>
          </cell>
        </row>
        <row r="634">
          <cell r="V634" t="str">
            <v>33-00000</v>
          </cell>
        </row>
        <row r="635">
          <cell r="V635" t="str">
            <v>34-00000</v>
          </cell>
        </row>
        <row r="636">
          <cell r="V636" t="str">
            <v>34-10000</v>
          </cell>
        </row>
        <row r="637">
          <cell r="V637" t="str">
            <v>34-10001</v>
          </cell>
        </row>
        <row r="638">
          <cell r="V638" t="str">
            <v>34-10002</v>
          </cell>
        </row>
        <row r="639">
          <cell r="V639" t="str">
            <v>34-10003</v>
          </cell>
        </row>
        <row r="640">
          <cell r="V640" t="str">
            <v>34-10004</v>
          </cell>
        </row>
        <row r="641">
          <cell r="V641">
            <v>0</v>
          </cell>
        </row>
        <row r="642">
          <cell r="V642">
            <v>0</v>
          </cell>
        </row>
        <row r="643">
          <cell r="V643" t="str">
            <v>34-20000</v>
          </cell>
        </row>
        <row r="644">
          <cell r="V644" t="str">
            <v>34-20001</v>
          </cell>
        </row>
        <row r="645">
          <cell r="V645" t="str">
            <v>34-20002</v>
          </cell>
        </row>
        <row r="646">
          <cell r="V646" t="str">
            <v>34-20003</v>
          </cell>
        </row>
        <row r="647">
          <cell r="V647" t="str">
            <v>34-20004</v>
          </cell>
        </row>
        <row r="648">
          <cell r="V648" t="str">
            <v>34-20005</v>
          </cell>
        </row>
        <row r="649">
          <cell r="V649" t="str">
            <v>34-20006</v>
          </cell>
        </row>
        <row r="650">
          <cell r="V650" t="str">
            <v>34-20007</v>
          </cell>
        </row>
        <row r="651">
          <cell r="V651" t="str">
            <v>34-20008</v>
          </cell>
        </row>
        <row r="652">
          <cell r="V652" t="str">
            <v>34-20009</v>
          </cell>
        </row>
        <row r="653">
          <cell r="V653" t="str">
            <v>34-20010</v>
          </cell>
        </row>
        <row r="654">
          <cell r="V654" t="str">
            <v>34-20011</v>
          </cell>
        </row>
        <row r="655">
          <cell r="V655">
            <v>0</v>
          </cell>
        </row>
        <row r="656">
          <cell r="V656">
            <v>0</v>
          </cell>
        </row>
        <row r="657">
          <cell r="V657" t="str">
            <v>35-00000</v>
          </cell>
        </row>
        <row r="658">
          <cell r="V658" t="str">
            <v>35-10000</v>
          </cell>
        </row>
        <row r="659">
          <cell r="V659" t="str">
            <v>35-11000</v>
          </cell>
        </row>
        <row r="660">
          <cell r="V660" t="str">
            <v>35-11001</v>
          </cell>
        </row>
        <row r="661">
          <cell r="V661" t="str">
            <v>35-11002</v>
          </cell>
        </row>
        <row r="662">
          <cell r="V662" t="str">
            <v>35-11003</v>
          </cell>
        </row>
        <row r="663">
          <cell r="V663" t="str">
            <v>35-11004</v>
          </cell>
        </row>
        <row r="664">
          <cell r="V664" t="str">
            <v>35-11005</v>
          </cell>
        </row>
        <row r="665">
          <cell r="V665" t="str">
            <v>35-11006</v>
          </cell>
        </row>
        <row r="666">
          <cell r="V666" t="str">
            <v>35-11007</v>
          </cell>
        </row>
        <row r="667">
          <cell r="V667" t="str">
            <v>35-11008</v>
          </cell>
        </row>
        <row r="668">
          <cell r="V668" t="str">
            <v>35-11009</v>
          </cell>
        </row>
        <row r="669">
          <cell r="V669" t="str">
            <v>35-11010</v>
          </cell>
        </row>
        <row r="670">
          <cell r="V670" t="str">
            <v>35-11011</v>
          </cell>
        </row>
        <row r="671">
          <cell r="V671" t="str">
            <v>35-11012</v>
          </cell>
        </row>
        <row r="672">
          <cell r="V672" t="str">
            <v>35-11013</v>
          </cell>
        </row>
        <row r="673">
          <cell r="V673" t="str">
            <v>35-11014</v>
          </cell>
        </row>
        <row r="674">
          <cell r="V674" t="str">
            <v>35-11015</v>
          </cell>
        </row>
        <row r="675">
          <cell r="V675" t="str">
            <v>35-11016</v>
          </cell>
        </row>
        <row r="676">
          <cell r="V676" t="str">
            <v>35-11017</v>
          </cell>
        </row>
        <row r="677">
          <cell r="V677" t="str">
            <v>35-11018</v>
          </cell>
        </row>
        <row r="678">
          <cell r="V678" t="str">
            <v>35-11019</v>
          </cell>
        </row>
        <row r="679">
          <cell r="V679" t="str">
            <v>35-11020</v>
          </cell>
        </row>
        <row r="680">
          <cell r="V680" t="str">
            <v>35-11021</v>
          </cell>
        </row>
        <row r="681">
          <cell r="V681" t="str">
            <v>35-11022</v>
          </cell>
        </row>
        <row r="682">
          <cell r="V682" t="str">
            <v>35-11023</v>
          </cell>
        </row>
        <row r="683">
          <cell r="V683" t="str">
            <v>35-11024</v>
          </cell>
        </row>
        <row r="684">
          <cell r="V684" t="str">
            <v>35-11025</v>
          </cell>
        </row>
        <row r="685">
          <cell r="V685" t="str">
            <v>35-11026</v>
          </cell>
        </row>
        <row r="686">
          <cell r="V686" t="str">
            <v>35-11027</v>
          </cell>
        </row>
        <row r="687">
          <cell r="V687" t="str">
            <v>35-11028</v>
          </cell>
        </row>
        <row r="688">
          <cell r="V688" t="str">
            <v>35-11029</v>
          </cell>
        </row>
        <row r="689">
          <cell r="V689" t="str">
            <v>35-11030</v>
          </cell>
        </row>
        <row r="690">
          <cell r="V690">
            <v>0</v>
          </cell>
        </row>
        <row r="691">
          <cell r="V691">
            <v>0</v>
          </cell>
        </row>
        <row r="692">
          <cell r="V692" t="str">
            <v>35-12000</v>
          </cell>
        </row>
        <row r="693">
          <cell r="V693" t="str">
            <v>35-12001</v>
          </cell>
        </row>
        <row r="694">
          <cell r="V694" t="str">
            <v>35-12002</v>
          </cell>
        </row>
        <row r="695">
          <cell r="V695" t="str">
            <v>35-12003</v>
          </cell>
        </row>
        <row r="696">
          <cell r="V696" t="str">
            <v>35-12004</v>
          </cell>
        </row>
        <row r="697">
          <cell r="V697" t="str">
            <v>35-12005</v>
          </cell>
        </row>
        <row r="698">
          <cell r="V698">
            <v>0</v>
          </cell>
        </row>
        <row r="699">
          <cell r="V699">
            <v>0</v>
          </cell>
        </row>
        <row r="700">
          <cell r="V700" t="str">
            <v>35-13000</v>
          </cell>
        </row>
        <row r="701">
          <cell r="V701" t="str">
            <v>35-13001</v>
          </cell>
        </row>
        <row r="702">
          <cell r="V702" t="str">
            <v>35-13002</v>
          </cell>
        </row>
        <row r="703">
          <cell r="V703" t="str">
            <v>35-13003</v>
          </cell>
        </row>
        <row r="704">
          <cell r="V704" t="str">
            <v>35-13004</v>
          </cell>
        </row>
        <row r="705">
          <cell r="V705" t="str">
            <v>35-13005</v>
          </cell>
        </row>
        <row r="706">
          <cell r="V706" t="str">
            <v>35-13006</v>
          </cell>
        </row>
        <row r="707">
          <cell r="V707" t="str">
            <v>35-13007</v>
          </cell>
        </row>
        <row r="708">
          <cell r="V708" t="str">
            <v>35-13008</v>
          </cell>
        </row>
        <row r="709">
          <cell r="V709" t="str">
            <v>35-13009</v>
          </cell>
        </row>
        <row r="710">
          <cell r="V710">
            <v>0</v>
          </cell>
        </row>
        <row r="711">
          <cell r="V711">
            <v>0</v>
          </cell>
        </row>
        <row r="712">
          <cell r="V712" t="str">
            <v>35-14000</v>
          </cell>
        </row>
        <row r="713">
          <cell r="V713" t="str">
            <v>35-14001</v>
          </cell>
        </row>
        <row r="714">
          <cell r="V714">
            <v>0</v>
          </cell>
        </row>
        <row r="715">
          <cell r="V715">
            <v>0</v>
          </cell>
        </row>
        <row r="716">
          <cell r="V716" t="str">
            <v>35-20000</v>
          </cell>
        </row>
        <row r="717">
          <cell r="V717">
            <v>0</v>
          </cell>
        </row>
        <row r="718">
          <cell r="V718">
            <v>0</v>
          </cell>
        </row>
        <row r="719">
          <cell r="V719" t="str">
            <v>35-21000</v>
          </cell>
        </row>
        <row r="720">
          <cell r="V720" t="str">
            <v>35-21001</v>
          </cell>
        </row>
        <row r="721">
          <cell r="V721" t="str">
            <v>35-21002</v>
          </cell>
        </row>
        <row r="722">
          <cell r="V722" t="str">
            <v>35-21003</v>
          </cell>
        </row>
        <row r="723">
          <cell r="V723" t="str">
            <v>35-21004</v>
          </cell>
        </row>
        <row r="724">
          <cell r="V724" t="str">
            <v>35-21005</v>
          </cell>
        </row>
        <row r="725">
          <cell r="V725" t="str">
            <v>35-21006</v>
          </cell>
        </row>
        <row r="726">
          <cell r="V726" t="str">
            <v>35-21007</v>
          </cell>
        </row>
        <row r="727">
          <cell r="V727" t="str">
            <v>35-21008</v>
          </cell>
        </row>
        <row r="728">
          <cell r="V728" t="str">
            <v>35-21009</v>
          </cell>
        </row>
        <row r="729">
          <cell r="V729" t="str">
            <v>35-21010</v>
          </cell>
        </row>
        <row r="730">
          <cell r="V730" t="str">
            <v>35-21011</v>
          </cell>
        </row>
        <row r="731">
          <cell r="V731" t="str">
            <v>35-21012</v>
          </cell>
        </row>
        <row r="732">
          <cell r="V732" t="str">
            <v>35-21013</v>
          </cell>
        </row>
        <row r="733">
          <cell r="V733" t="str">
            <v>35-22000</v>
          </cell>
        </row>
        <row r="734">
          <cell r="V734" t="str">
            <v>35-22001</v>
          </cell>
        </row>
        <row r="735">
          <cell r="V735" t="str">
            <v>35-22002</v>
          </cell>
        </row>
        <row r="736">
          <cell r="V736" t="str">
            <v>35-22003</v>
          </cell>
        </row>
        <row r="737">
          <cell r="V737" t="str">
            <v>35-22004</v>
          </cell>
        </row>
        <row r="738">
          <cell r="V738" t="str">
            <v>35-22005</v>
          </cell>
        </row>
        <row r="739">
          <cell r="V739" t="str">
            <v>35-22006</v>
          </cell>
        </row>
        <row r="740">
          <cell r="V740" t="str">
            <v>35-22007</v>
          </cell>
        </row>
        <row r="741">
          <cell r="V741" t="str">
            <v>35-22008</v>
          </cell>
        </row>
        <row r="742">
          <cell r="V742" t="str">
            <v>35-22009</v>
          </cell>
        </row>
        <row r="743">
          <cell r="V743" t="str">
            <v>35-22010</v>
          </cell>
        </row>
        <row r="744">
          <cell r="V744">
            <v>0</v>
          </cell>
        </row>
        <row r="745">
          <cell r="V745" t="str">
            <v>35-23000</v>
          </cell>
        </row>
        <row r="746">
          <cell r="V746" t="str">
            <v>35-23001</v>
          </cell>
        </row>
        <row r="747">
          <cell r="V747" t="str">
            <v>35-23002</v>
          </cell>
        </row>
        <row r="748">
          <cell r="V748" t="str">
            <v>35-23003</v>
          </cell>
        </row>
        <row r="749">
          <cell r="V749" t="str">
            <v>35-23004</v>
          </cell>
        </row>
        <row r="750">
          <cell r="V750" t="str">
            <v>35-23005</v>
          </cell>
        </row>
        <row r="751">
          <cell r="V751" t="str">
            <v>35-23006</v>
          </cell>
        </row>
        <row r="752">
          <cell r="V752" t="str">
            <v>35-23007</v>
          </cell>
        </row>
        <row r="753">
          <cell r="V753" t="str">
            <v>35-23008</v>
          </cell>
        </row>
        <row r="754">
          <cell r="V754" t="str">
            <v>35-23009</v>
          </cell>
        </row>
        <row r="755">
          <cell r="V755" t="str">
            <v>35-23010</v>
          </cell>
        </row>
        <row r="756">
          <cell r="V756" t="str">
            <v>35-23011</v>
          </cell>
        </row>
        <row r="757">
          <cell r="V757" t="str">
            <v>35-23012</v>
          </cell>
        </row>
        <row r="758">
          <cell r="V758" t="str">
            <v>35-23013</v>
          </cell>
        </row>
        <row r="759">
          <cell r="V759" t="str">
            <v>35-23014</v>
          </cell>
        </row>
        <row r="760">
          <cell r="V760" t="str">
            <v>35-23015</v>
          </cell>
        </row>
        <row r="761">
          <cell r="V761" t="str">
            <v>35-23016</v>
          </cell>
        </row>
        <row r="762">
          <cell r="V762" t="str">
            <v>35-23017</v>
          </cell>
        </row>
        <row r="763">
          <cell r="V763" t="str">
            <v>35-23018</v>
          </cell>
        </row>
        <row r="764">
          <cell r="V764" t="str">
            <v>35-23019</v>
          </cell>
        </row>
        <row r="765">
          <cell r="V765" t="str">
            <v>35-23020</v>
          </cell>
        </row>
        <row r="766">
          <cell r="V766" t="str">
            <v>35-23021</v>
          </cell>
        </row>
        <row r="767">
          <cell r="V767" t="str">
            <v>35-23022</v>
          </cell>
        </row>
        <row r="768">
          <cell r="V768" t="str">
            <v>35-23023</v>
          </cell>
        </row>
        <row r="769">
          <cell r="V769" t="str">
            <v>35-23024</v>
          </cell>
        </row>
        <row r="770">
          <cell r="V770" t="str">
            <v>35-23025</v>
          </cell>
        </row>
        <row r="771">
          <cell r="V771" t="str">
            <v>35-23026</v>
          </cell>
        </row>
        <row r="772">
          <cell r="V772" t="str">
            <v>35-23027</v>
          </cell>
        </row>
        <row r="773">
          <cell r="V773" t="str">
            <v>35-23028</v>
          </cell>
        </row>
        <row r="774">
          <cell r="V774" t="str">
            <v>35-23029</v>
          </cell>
        </row>
        <row r="775">
          <cell r="V775" t="str">
            <v>35-23030</v>
          </cell>
        </row>
        <row r="776">
          <cell r="V776" t="str">
            <v>35-23031</v>
          </cell>
        </row>
        <row r="777">
          <cell r="V777" t="str">
            <v>35-23032</v>
          </cell>
        </row>
        <row r="778">
          <cell r="V778" t="str">
            <v>35-23033</v>
          </cell>
        </row>
        <row r="779">
          <cell r="V779" t="str">
            <v>35-23034</v>
          </cell>
        </row>
        <row r="780">
          <cell r="V780" t="str">
            <v>35-23035</v>
          </cell>
        </row>
        <row r="781">
          <cell r="V781" t="str">
            <v>35-23036</v>
          </cell>
        </row>
        <row r="782">
          <cell r="V782" t="str">
            <v>35-23037</v>
          </cell>
        </row>
        <row r="783">
          <cell r="V783" t="str">
            <v>35-23038</v>
          </cell>
        </row>
        <row r="784">
          <cell r="V784" t="str">
            <v>35-23039</v>
          </cell>
        </row>
        <row r="785">
          <cell r="V785" t="str">
            <v>35-23040</v>
          </cell>
        </row>
        <row r="786">
          <cell r="V786" t="str">
            <v>35-23041</v>
          </cell>
        </row>
        <row r="787">
          <cell r="V787" t="str">
            <v>35-23042</v>
          </cell>
        </row>
        <row r="788">
          <cell r="V788" t="str">
            <v>35-23043</v>
          </cell>
        </row>
        <row r="789">
          <cell r="V789" t="str">
            <v>35-23044</v>
          </cell>
        </row>
        <row r="790">
          <cell r="V790" t="str">
            <v>35-23045</v>
          </cell>
        </row>
        <row r="791">
          <cell r="V791">
            <v>0</v>
          </cell>
        </row>
        <row r="792">
          <cell r="V792" t="str">
            <v>35-24000</v>
          </cell>
        </row>
        <row r="793">
          <cell r="V793" t="str">
            <v>35-24001</v>
          </cell>
        </row>
        <row r="794">
          <cell r="V794" t="str">
            <v>35-24002</v>
          </cell>
        </row>
        <row r="795">
          <cell r="V795" t="str">
            <v>35-24003</v>
          </cell>
        </row>
        <row r="796">
          <cell r="V796" t="str">
            <v>35-24004</v>
          </cell>
        </row>
        <row r="797">
          <cell r="V797" t="str">
            <v>35-24005</v>
          </cell>
        </row>
        <row r="798">
          <cell r="V798" t="str">
            <v>35-24006</v>
          </cell>
        </row>
        <row r="799">
          <cell r="V799" t="str">
            <v>35-24007</v>
          </cell>
        </row>
        <row r="800">
          <cell r="V800" t="str">
            <v>35-24008</v>
          </cell>
        </row>
        <row r="801">
          <cell r="V801" t="str">
            <v>35-24009</v>
          </cell>
        </row>
        <row r="802">
          <cell r="V802" t="str">
            <v>35-24010</v>
          </cell>
        </row>
        <row r="803">
          <cell r="V803" t="str">
            <v>35-24011</v>
          </cell>
        </row>
        <row r="804">
          <cell r="V804" t="str">
            <v>35-24012</v>
          </cell>
        </row>
        <row r="805">
          <cell r="V805" t="str">
            <v>35-24013</v>
          </cell>
        </row>
        <row r="806">
          <cell r="V806" t="str">
            <v>35-24014</v>
          </cell>
        </row>
        <row r="807">
          <cell r="V807" t="str">
            <v>35-24015</v>
          </cell>
        </row>
        <row r="808">
          <cell r="V808" t="str">
            <v>35-24016</v>
          </cell>
        </row>
        <row r="809">
          <cell r="V809" t="str">
            <v>35-24017</v>
          </cell>
        </row>
        <row r="810">
          <cell r="V810" t="str">
            <v>35-24018</v>
          </cell>
        </row>
        <row r="811">
          <cell r="V811" t="str">
            <v>35-24019</v>
          </cell>
        </row>
        <row r="812">
          <cell r="V812" t="str">
            <v>35-24020</v>
          </cell>
        </row>
        <row r="813">
          <cell r="V813" t="str">
            <v>35-24021</v>
          </cell>
        </row>
        <row r="814">
          <cell r="V814" t="str">
            <v>35-24022</v>
          </cell>
        </row>
        <row r="815">
          <cell r="V815" t="str">
            <v>35-24023</v>
          </cell>
        </row>
        <row r="816">
          <cell r="V816" t="str">
            <v>35-24024</v>
          </cell>
        </row>
        <row r="817">
          <cell r="V817" t="str">
            <v>35-24025</v>
          </cell>
        </row>
        <row r="818">
          <cell r="V818" t="str">
            <v>35-24026</v>
          </cell>
        </row>
        <row r="819">
          <cell r="V819" t="str">
            <v>35-24027</v>
          </cell>
        </row>
        <row r="820">
          <cell r="V820" t="str">
            <v>35-24028</v>
          </cell>
        </row>
        <row r="821">
          <cell r="V821" t="str">
            <v>35-24029</v>
          </cell>
        </row>
        <row r="822">
          <cell r="V822" t="str">
            <v>35-24030</v>
          </cell>
        </row>
        <row r="823">
          <cell r="V823" t="str">
            <v>35-24031</v>
          </cell>
        </row>
        <row r="824">
          <cell r="V824" t="str">
            <v>35-24032</v>
          </cell>
        </row>
        <row r="825">
          <cell r="V825">
            <v>0</v>
          </cell>
        </row>
        <row r="826">
          <cell r="V826" t="str">
            <v>35-25000</v>
          </cell>
        </row>
        <row r="827">
          <cell r="V827" t="str">
            <v>35-25001</v>
          </cell>
        </row>
        <row r="828">
          <cell r="V828" t="str">
            <v>35-25002</v>
          </cell>
        </row>
        <row r="829">
          <cell r="V829" t="str">
            <v>35-25003</v>
          </cell>
        </row>
        <row r="830">
          <cell r="V830" t="str">
            <v>35-25004</v>
          </cell>
        </row>
        <row r="831">
          <cell r="V831" t="str">
            <v>35-25005</v>
          </cell>
        </row>
        <row r="832">
          <cell r="V832" t="str">
            <v>35-25006</v>
          </cell>
        </row>
        <row r="833">
          <cell r="V833" t="str">
            <v>35-25007</v>
          </cell>
        </row>
        <row r="834">
          <cell r="V834" t="str">
            <v>35-25008</v>
          </cell>
        </row>
        <row r="835">
          <cell r="V835" t="str">
            <v>35-25009</v>
          </cell>
        </row>
        <row r="836">
          <cell r="V836">
            <v>0</v>
          </cell>
        </row>
        <row r="837">
          <cell r="V837" t="str">
            <v>35-26000</v>
          </cell>
        </row>
        <row r="838">
          <cell r="V838" t="str">
            <v>35-26001</v>
          </cell>
        </row>
        <row r="839">
          <cell r="V839" t="str">
            <v>35-26002</v>
          </cell>
        </row>
        <row r="840">
          <cell r="V840" t="str">
            <v>35-26003</v>
          </cell>
        </row>
        <row r="841">
          <cell r="V841" t="str">
            <v>35-26004</v>
          </cell>
        </row>
        <row r="842">
          <cell r="V842" t="str">
            <v>35-26005</v>
          </cell>
        </row>
        <row r="843">
          <cell r="V843" t="str">
            <v>35-26006</v>
          </cell>
        </row>
        <row r="844">
          <cell r="V844" t="str">
            <v>35-26007</v>
          </cell>
        </row>
        <row r="845">
          <cell r="V845" t="str">
            <v>35-26008</v>
          </cell>
        </row>
        <row r="846">
          <cell r="V846" t="str">
            <v>35-26009</v>
          </cell>
        </row>
        <row r="847">
          <cell r="V847">
            <v>0</v>
          </cell>
        </row>
        <row r="848">
          <cell r="V848" t="str">
            <v>35-27000</v>
          </cell>
        </row>
        <row r="849">
          <cell r="V849" t="str">
            <v>35-27001</v>
          </cell>
        </row>
        <row r="850">
          <cell r="V850" t="str">
            <v>35-27002</v>
          </cell>
        </row>
        <row r="851">
          <cell r="V851" t="str">
            <v>35-27003</v>
          </cell>
        </row>
        <row r="852">
          <cell r="V852" t="str">
            <v>35-27004</v>
          </cell>
        </row>
        <row r="853">
          <cell r="V853" t="str">
            <v>35-27005</v>
          </cell>
        </row>
        <row r="854">
          <cell r="V854" t="str">
            <v>35-27006</v>
          </cell>
        </row>
        <row r="855">
          <cell r="V855" t="str">
            <v>35-27007</v>
          </cell>
        </row>
        <row r="856">
          <cell r="V856" t="str">
            <v>35-27008</v>
          </cell>
        </row>
        <row r="857">
          <cell r="V857" t="str">
            <v>35-27009</v>
          </cell>
        </row>
        <row r="858">
          <cell r="V858" t="str">
            <v>35-27010</v>
          </cell>
        </row>
        <row r="859">
          <cell r="V859" t="str">
            <v>35-27011</v>
          </cell>
        </row>
        <row r="860">
          <cell r="V860">
            <v>0</v>
          </cell>
        </row>
        <row r="861">
          <cell r="V861" t="str">
            <v>35-28000</v>
          </cell>
        </row>
        <row r="862">
          <cell r="V862" t="str">
            <v>35-28001</v>
          </cell>
        </row>
        <row r="863">
          <cell r="V863" t="str">
            <v>35-30000</v>
          </cell>
        </row>
        <row r="864">
          <cell r="V864" t="str">
            <v>35-31000</v>
          </cell>
        </row>
        <row r="865">
          <cell r="V865" t="str">
            <v>35-31001</v>
          </cell>
        </row>
        <row r="866">
          <cell r="V866" t="str">
            <v>35-31002</v>
          </cell>
        </row>
        <row r="867">
          <cell r="V867" t="str">
            <v>35-31003</v>
          </cell>
        </row>
        <row r="868">
          <cell r="V868" t="str">
            <v>35-31004</v>
          </cell>
        </row>
        <row r="869">
          <cell r="V869" t="str">
            <v>35-31005</v>
          </cell>
        </row>
        <row r="870">
          <cell r="V870" t="str">
            <v>35-31006</v>
          </cell>
        </row>
        <row r="871">
          <cell r="V871" t="str">
            <v>35-31007</v>
          </cell>
        </row>
        <row r="872">
          <cell r="V872" t="str">
            <v>35-31008</v>
          </cell>
        </row>
        <row r="873">
          <cell r="V873" t="str">
            <v>35-31009</v>
          </cell>
        </row>
        <row r="874">
          <cell r="V874" t="str">
            <v>35-31010</v>
          </cell>
        </row>
        <row r="875">
          <cell r="V875" t="str">
            <v>35-31011</v>
          </cell>
        </row>
        <row r="876">
          <cell r="V876" t="str">
            <v>35-31012</v>
          </cell>
        </row>
        <row r="877">
          <cell r="V877" t="str">
            <v>35-31013</v>
          </cell>
        </row>
        <row r="878">
          <cell r="V878" t="str">
            <v>35-31014</v>
          </cell>
        </row>
        <row r="879">
          <cell r="V879" t="str">
            <v>35-31015</v>
          </cell>
        </row>
        <row r="880">
          <cell r="V880" t="str">
            <v>35-31016</v>
          </cell>
        </row>
        <row r="881">
          <cell r="V881" t="str">
            <v>35-31017</v>
          </cell>
        </row>
        <row r="882">
          <cell r="V882" t="str">
            <v>35-31018</v>
          </cell>
        </row>
        <row r="883">
          <cell r="V883" t="str">
            <v>35-31019</v>
          </cell>
        </row>
        <row r="884">
          <cell r="V884" t="str">
            <v>35-31020</v>
          </cell>
        </row>
        <row r="885">
          <cell r="V885" t="str">
            <v>35-31021</v>
          </cell>
        </row>
        <row r="886">
          <cell r="V886" t="str">
            <v>35-31022</v>
          </cell>
        </row>
        <row r="887">
          <cell r="V887" t="str">
            <v>35-31023</v>
          </cell>
        </row>
        <row r="888">
          <cell r="V888" t="str">
            <v>35-31024</v>
          </cell>
        </row>
        <row r="889">
          <cell r="V889" t="str">
            <v>35-31025</v>
          </cell>
        </row>
        <row r="890">
          <cell r="V890" t="str">
            <v>35-31026</v>
          </cell>
        </row>
        <row r="891">
          <cell r="V891" t="str">
            <v>35-31027</v>
          </cell>
        </row>
        <row r="892">
          <cell r="V892" t="str">
            <v>35-31028</v>
          </cell>
        </row>
        <row r="893">
          <cell r="V893" t="str">
            <v>35-31029</v>
          </cell>
        </row>
        <row r="894">
          <cell r="V894" t="str">
            <v>35-31030</v>
          </cell>
        </row>
        <row r="895">
          <cell r="V895" t="str">
            <v>35-31031</v>
          </cell>
        </row>
        <row r="896">
          <cell r="V896" t="str">
            <v>35-31032</v>
          </cell>
        </row>
        <row r="897">
          <cell r="V897" t="str">
            <v>35-31033</v>
          </cell>
        </row>
        <row r="898">
          <cell r="V898" t="str">
            <v>35-31034</v>
          </cell>
        </row>
        <row r="899">
          <cell r="V899" t="str">
            <v>35-31035</v>
          </cell>
        </row>
        <row r="900">
          <cell r="V900" t="str">
            <v>35-31036</v>
          </cell>
        </row>
        <row r="901">
          <cell r="V901" t="str">
            <v>35-31037</v>
          </cell>
        </row>
        <row r="902">
          <cell r="V902" t="str">
            <v>35-31038</v>
          </cell>
        </row>
        <row r="903">
          <cell r="V903" t="str">
            <v>35-31039</v>
          </cell>
        </row>
        <row r="904">
          <cell r="V904" t="str">
            <v>35-31040</v>
          </cell>
        </row>
        <row r="905">
          <cell r="V905" t="str">
            <v>35-31041</v>
          </cell>
        </row>
        <row r="906">
          <cell r="V906" t="str">
            <v>35-31042</v>
          </cell>
        </row>
        <row r="907">
          <cell r="V907" t="str">
            <v>35-31043</v>
          </cell>
        </row>
        <row r="908">
          <cell r="V908">
            <v>0</v>
          </cell>
        </row>
        <row r="909">
          <cell r="V909" t="str">
            <v>35-32000</v>
          </cell>
        </row>
        <row r="910">
          <cell r="V910">
            <v>0</v>
          </cell>
        </row>
        <row r="911">
          <cell r="V911">
            <v>0</v>
          </cell>
        </row>
        <row r="912">
          <cell r="V912" t="str">
            <v>35-33000</v>
          </cell>
        </row>
        <row r="913">
          <cell r="V913" t="str">
            <v>35-33001</v>
          </cell>
        </row>
        <row r="914">
          <cell r="V914" t="str">
            <v>35-33002</v>
          </cell>
        </row>
        <row r="915">
          <cell r="V915" t="str">
            <v>35-33003</v>
          </cell>
        </row>
        <row r="916">
          <cell r="V916" t="str">
            <v>35-33004</v>
          </cell>
        </row>
        <row r="917">
          <cell r="V917" t="str">
            <v>35-33005</v>
          </cell>
        </row>
        <row r="918">
          <cell r="V918" t="str">
            <v>35-33006</v>
          </cell>
        </row>
        <row r="919">
          <cell r="V919" t="str">
            <v>35-33007</v>
          </cell>
        </row>
        <row r="920">
          <cell r="V920" t="str">
            <v>35-33008</v>
          </cell>
        </row>
        <row r="921">
          <cell r="V921" t="str">
            <v>35-33009</v>
          </cell>
        </row>
        <row r="922">
          <cell r="V922" t="str">
            <v>35-33010</v>
          </cell>
        </row>
        <row r="923">
          <cell r="V923" t="str">
            <v>35-33011</v>
          </cell>
        </row>
        <row r="924">
          <cell r="V924" t="str">
            <v>35-33012</v>
          </cell>
        </row>
        <row r="925">
          <cell r="V925">
            <v>0</v>
          </cell>
        </row>
        <row r="926">
          <cell r="V926">
            <v>0</v>
          </cell>
        </row>
        <row r="927">
          <cell r="V927" t="str">
            <v>35-34000</v>
          </cell>
        </row>
        <row r="928">
          <cell r="V928" t="str">
            <v>35-34001</v>
          </cell>
        </row>
        <row r="929">
          <cell r="V929" t="str">
            <v>35-34002</v>
          </cell>
        </row>
        <row r="930">
          <cell r="V930" t="str">
            <v>35-34003</v>
          </cell>
        </row>
        <row r="931">
          <cell r="V931" t="str">
            <v>35-34004</v>
          </cell>
        </row>
        <row r="932">
          <cell r="V932" t="str">
            <v>35-34005</v>
          </cell>
        </row>
        <row r="933">
          <cell r="V933">
            <v>0</v>
          </cell>
        </row>
        <row r="934">
          <cell r="V934" t="str">
            <v>35-40000</v>
          </cell>
        </row>
        <row r="935">
          <cell r="V935" t="str">
            <v>35-40001</v>
          </cell>
        </row>
        <row r="936">
          <cell r="V936" t="str">
            <v>35-40002</v>
          </cell>
        </row>
        <row r="937">
          <cell r="V937" t="str">
            <v>35-40003</v>
          </cell>
        </row>
        <row r="938">
          <cell r="V938" t="str">
            <v>35-40004</v>
          </cell>
        </row>
        <row r="939">
          <cell r="V939" t="str">
            <v>35-40005</v>
          </cell>
        </row>
        <row r="940">
          <cell r="V940">
            <v>0</v>
          </cell>
        </row>
        <row r="941">
          <cell r="V941">
            <v>0</v>
          </cell>
        </row>
        <row r="942">
          <cell r="V942" t="str">
            <v>35-60000</v>
          </cell>
        </row>
        <row r="943">
          <cell r="V943" t="str">
            <v>35-61000</v>
          </cell>
        </row>
        <row r="944">
          <cell r="V944" t="str">
            <v>35-61001</v>
          </cell>
        </row>
        <row r="945">
          <cell r="V945" t="str">
            <v>35-61002</v>
          </cell>
        </row>
        <row r="946">
          <cell r="V946" t="str">
            <v>35-61003</v>
          </cell>
        </row>
        <row r="947">
          <cell r="V947" t="str">
            <v>35-61004</v>
          </cell>
        </row>
        <row r="948">
          <cell r="V948" t="str">
            <v>35-61005</v>
          </cell>
        </row>
        <row r="949">
          <cell r="V949" t="str">
            <v>35-61006</v>
          </cell>
        </row>
        <row r="950">
          <cell r="V950" t="str">
            <v>35-61007</v>
          </cell>
        </row>
        <row r="951">
          <cell r="V951" t="str">
            <v>35-61008</v>
          </cell>
        </row>
        <row r="952">
          <cell r="V952" t="str">
            <v>35-61009</v>
          </cell>
        </row>
        <row r="953">
          <cell r="V953" t="str">
            <v>35-61010</v>
          </cell>
        </row>
        <row r="954">
          <cell r="V954" t="str">
            <v>35-61011</v>
          </cell>
        </row>
        <row r="955">
          <cell r="V955" t="str">
            <v>35-61012</v>
          </cell>
        </row>
        <row r="956">
          <cell r="V956" t="str">
            <v>35-61013</v>
          </cell>
        </row>
        <row r="957">
          <cell r="V957" t="str">
            <v>35-61014</v>
          </cell>
        </row>
        <row r="958">
          <cell r="V958" t="str">
            <v>35-61015</v>
          </cell>
        </row>
        <row r="959">
          <cell r="V959" t="str">
            <v>35-61016</v>
          </cell>
        </row>
        <row r="960">
          <cell r="V960" t="str">
            <v>35-61017</v>
          </cell>
        </row>
        <row r="961">
          <cell r="V961" t="str">
            <v>35-61018</v>
          </cell>
        </row>
        <row r="962">
          <cell r="V962" t="str">
            <v>35-61019</v>
          </cell>
        </row>
        <row r="963">
          <cell r="V963">
            <v>0</v>
          </cell>
        </row>
        <row r="964">
          <cell r="V964" t="str">
            <v>35-62000</v>
          </cell>
        </row>
        <row r="965">
          <cell r="V965" t="str">
            <v>35-62001</v>
          </cell>
        </row>
        <row r="966">
          <cell r="V966" t="str">
            <v>35-62002</v>
          </cell>
        </row>
        <row r="967">
          <cell r="V967" t="str">
            <v>35-62003</v>
          </cell>
        </row>
        <row r="968">
          <cell r="V968" t="str">
            <v>35-62004</v>
          </cell>
        </row>
        <row r="969">
          <cell r="V969" t="str">
            <v>35-62005</v>
          </cell>
        </row>
        <row r="970">
          <cell r="V970" t="str">
            <v>35-62006</v>
          </cell>
        </row>
        <row r="971">
          <cell r="V971" t="str">
            <v>35-62007</v>
          </cell>
        </row>
        <row r="972">
          <cell r="V972" t="str">
            <v>35-62008</v>
          </cell>
        </row>
        <row r="973">
          <cell r="V973" t="str">
            <v>35-62009</v>
          </cell>
        </row>
        <row r="974">
          <cell r="V974" t="str">
            <v>35-62010</v>
          </cell>
        </row>
        <row r="975">
          <cell r="V975" t="str">
            <v>35-62011</v>
          </cell>
        </row>
        <row r="976">
          <cell r="V976" t="str">
            <v>35-62012</v>
          </cell>
        </row>
        <row r="977">
          <cell r="V977" t="str">
            <v>35-62013</v>
          </cell>
        </row>
        <row r="978">
          <cell r="V978" t="str">
            <v>35-62014</v>
          </cell>
        </row>
        <row r="979">
          <cell r="V979" t="str">
            <v>35-62015</v>
          </cell>
        </row>
        <row r="980">
          <cell r="V980" t="str">
            <v>35-62016</v>
          </cell>
        </row>
        <row r="981">
          <cell r="V981" t="str">
            <v>35-62017</v>
          </cell>
        </row>
        <row r="982">
          <cell r="V982" t="str">
            <v>35-62018</v>
          </cell>
        </row>
        <row r="983">
          <cell r="V983" t="str">
            <v>35-70000</v>
          </cell>
        </row>
        <row r="984">
          <cell r="V984" t="str">
            <v>35-70001</v>
          </cell>
        </row>
        <row r="985">
          <cell r="V985" t="str">
            <v>35-70002</v>
          </cell>
        </row>
        <row r="986">
          <cell r="V986" t="str">
            <v>35-70003</v>
          </cell>
        </row>
        <row r="987">
          <cell r="V987">
            <v>0</v>
          </cell>
        </row>
        <row r="988">
          <cell r="V988" t="str">
            <v>35-80000</v>
          </cell>
        </row>
        <row r="989">
          <cell r="V989" t="str">
            <v>35-81000</v>
          </cell>
        </row>
        <row r="990">
          <cell r="V990" t="str">
            <v>35-81001</v>
          </cell>
        </row>
        <row r="991">
          <cell r="V991" t="str">
            <v>35-81002</v>
          </cell>
        </row>
        <row r="992">
          <cell r="V992" t="str">
            <v>35-81003</v>
          </cell>
        </row>
        <row r="993">
          <cell r="V993" t="str">
            <v>35-81004</v>
          </cell>
        </row>
        <row r="994">
          <cell r="V994" t="str">
            <v>35-81005</v>
          </cell>
        </row>
        <row r="995">
          <cell r="V995" t="str">
            <v>35-81006</v>
          </cell>
        </row>
        <row r="996">
          <cell r="V996" t="str">
            <v>35-81007</v>
          </cell>
        </row>
        <row r="997">
          <cell r="V997" t="str">
            <v>35-81008</v>
          </cell>
        </row>
        <row r="998">
          <cell r="V998" t="str">
            <v>35-81009</v>
          </cell>
        </row>
        <row r="999">
          <cell r="V999" t="str">
            <v>35-81010</v>
          </cell>
        </row>
        <row r="1000">
          <cell r="V1000" t="str">
            <v>35-81011</v>
          </cell>
        </row>
        <row r="1001">
          <cell r="V1001" t="str">
            <v>35-81012</v>
          </cell>
        </row>
        <row r="1002">
          <cell r="V1002" t="str">
            <v>35-81013</v>
          </cell>
        </row>
        <row r="1003">
          <cell r="V1003" t="str">
            <v>35-81014</v>
          </cell>
        </row>
        <row r="1004">
          <cell r="V1004" t="str">
            <v>35-81015</v>
          </cell>
        </row>
        <row r="1005">
          <cell r="V1005">
            <v>0</v>
          </cell>
        </row>
        <row r="1006">
          <cell r="V1006">
            <v>0</v>
          </cell>
        </row>
        <row r="1007">
          <cell r="V1007" t="str">
            <v>35-82000</v>
          </cell>
        </row>
        <row r="1008">
          <cell r="V1008" t="str">
            <v>35-82001</v>
          </cell>
        </row>
        <row r="1009">
          <cell r="V1009" t="str">
            <v>35-82002</v>
          </cell>
        </row>
        <row r="1010">
          <cell r="V1010" t="str">
            <v>35-82003</v>
          </cell>
        </row>
        <row r="1011">
          <cell r="V1011">
            <v>0</v>
          </cell>
        </row>
        <row r="1012">
          <cell r="V1012" t="str">
            <v>35-90000</v>
          </cell>
        </row>
        <row r="1013">
          <cell r="V1013" t="str">
            <v>35-90001</v>
          </cell>
        </row>
        <row r="1014">
          <cell r="V1014" t="str">
            <v>35-90002</v>
          </cell>
        </row>
        <row r="1015">
          <cell r="V1015" t="str">
            <v>35-90003</v>
          </cell>
        </row>
        <row r="1016">
          <cell r="V1016" t="str">
            <v>35-90004</v>
          </cell>
        </row>
        <row r="1017">
          <cell r="V1017" t="str">
            <v>36-00000</v>
          </cell>
        </row>
        <row r="1018">
          <cell r="V1018" t="str">
            <v>36-00001</v>
          </cell>
        </row>
        <row r="1019">
          <cell r="V1019" t="str">
            <v>36-00002</v>
          </cell>
        </row>
        <row r="1020">
          <cell r="V1020" t="str">
            <v>36-00003</v>
          </cell>
        </row>
        <row r="1021">
          <cell r="V1021" t="str">
            <v>36-00004</v>
          </cell>
        </row>
        <row r="1022">
          <cell r="V1022" t="str">
            <v>36-00005</v>
          </cell>
        </row>
        <row r="1023">
          <cell r="V1023" t="str">
            <v>36-00006</v>
          </cell>
        </row>
        <row r="1024">
          <cell r="V1024" t="str">
            <v>36-00007</v>
          </cell>
        </row>
        <row r="1025">
          <cell r="V1025" t="str">
            <v>36-00008</v>
          </cell>
        </row>
        <row r="1026">
          <cell r="V1026" t="str">
            <v>36-00009</v>
          </cell>
        </row>
        <row r="1027">
          <cell r="V1027" t="str">
            <v>36-00010</v>
          </cell>
        </row>
        <row r="1028">
          <cell r="V1028" t="str">
            <v>36-00011</v>
          </cell>
        </row>
        <row r="1029">
          <cell r="V1029" t="str">
            <v>36-00012</v>
          </cell>
        </row>
        <row r="1030">
          <cell r="V1030" t="str">
            <v>36-00013</v>
          </cell>
        </row>
        <row r="1031">
          <cell r="V1031" t="str">
            <v>36-00014</v>
          </cell>
        </row>
        <row r="1032">
          <cell r="V1032" t="str">
            <v>36-00015</v>
          </cell>
        </row>
        <row r="1033">
          <cell r="V1033" t="str">
            <v>36-00016</v>
          </cell>
        </row>
        <row r="1034">
          <cell r="V1034" t="str">
            <v>36-00017</v>
          </cell>
        </row>
        <row r="1035">
          <cell r="V1035" t="str">
            <v>36-00018</v>
          </cell>
        </row>
        <row r="1036">
          <cell r="V1036" t="str">
            <v>36-00019</v>
          </cell>
        </row>
        <row r="1037">
          <cell r="V1037" t="str">
            <v>36-00020</v>
          </cell>
        </row>
        <row r="1038">
          <cell r="V1038" t="str">
            <v>36-00021</v>
          </cell>
        </row>
        <row r="1039">
          <cell r="V1039" t="str">
            <v>36-00022</v>
          </cell>
        </row>
        <row r="1040">
          <cell r="V1040" t="str">
            <v>37-00000</v>
          </cell>
        </row>
        <row r="1041">
          <cell r="V1041" t="str">
            <v>38-00000</v>
          </cell>
        </row>
      </sheetData>
      <sheetData sheetId="6">
        <row r="1">
          <cell r="F1" t="str">
            <v>Materiāls</v>
          </cell>
        </row>
        <row r="2">
          <cell r="F2" t="str">
            <v>Vispārējie celtniecības darbi</v>
          </cell>
        </row>
        <row r="3">
          <cell r="F3" t="str">
            <v>MAŠĪNU UN MEHĀNISMU NOMA</v>
          </cell>
        </row>
        <row r="4">
          <cell r="F4" t="str">
            <v xml:space="preserve">Celtnieku moduļa noma </v>
          </cell>
        </row>
        <row r="5">
          <cell r="F5" t="str">
            <v xml:space="preserve">Celtnieku moduļa S-type, 24m² noma </v>
          </cell>
        </row>
        <row r="6">
          <cell r="F6" t="str">
            <v>Tualetes noma + izvešana 2 reizes mēnesī</v>
          </cell>
        </row>
        <row r="7">
          <cell r="F7" t="str">
            <v>Tualetes noma + izvešana 1 reize mēnesī</v>
          </cell>
        </row>
        <row r="9">
          <cell r="F9" t="str">
            <v>DEMONTĀŽAS DARBI</v>
          </cell>
        </row>
        <row r="10">
          <cell r="F10" t="str">
            <v>APRĪKOJUMA DEMONTĀŽAS DARBI</v>
          </cell>
        </row>
        <row r="11">
          <cell r="F11" t="str">
            <v>Ceļa zīmju, informācijas zīmju, stendu demontāža</v>
          </cell>
        </row>
        <row r="13">
          <cell r="F13" t="str">
            <v>Cita aprīkojuma demontāža</v>
          </cell>
        </row>
        <row r="15">
          <cell r="F15" t="str">
            <v>LABIEKĀRTOJUMA ELEMENTU DEMONTĀŽAS DARBI</v>
          </cell>
        </row>
        <row r="16">
          <cell r="F16" t="str">
            <v>Parku un dārzu labiekārtojuma elementu demontāžas darbi</v>
          </cell>
        </row>
        <row r="18">
          <cell r="F18" t="str">
            <v>Rotaļu un sporta laukumu labiekārtojuma elementu demontāžas darbi</v>
          </cell>
        </row>
        <row r="21">
          <cell r="F21" t="str">
            <v>INŽENIERKOMUNIKĀCIJU ELEMENTU DEMONTĀŽAS DARBI</v>
          </cell>
        </row>
        <row r="22">
          <cell r="F22" t="str">
            <v>Teritorijas apgaismojuma elementu demontāžas darbi</v>
          </cell>
        </row>
        <row r="24">
          <cell r="F24" t="str">
            <v>Elektrotīklu elementu demontāža</v>
          </cell>
        </row>
        <row r="26">
          <cell r="F26" t="str">
            <v>Ūdensapgādes un kanalizācijas tīklu elementu demontāža</v>
          </cell>
        </row>
        <row r="28">
          <cell r="F28" t="str">
            <v>VST</v>
          </cell>
        </row>
        <row r="29">
          <cell r="F29" t="str">
            <v>Maģistrālo kabeļu demontaža</v>
          </cell>
        </row>
        <row r="30">
          <cell r="F30" t="str">
            <v>Optisko kabela demontaža (K-0,3)</v>
          </cell>
        </row>
        <row r="31">
          <cell r="F31" t="str">
            <v>GAT</v>
          </cell>
        </row>
        <row r="33">
          <cell r="F33" t="str">
            <v>CITI DEMONTĀŽAS DARBI</v>
          </cell>
        </row>
        <row r="35">
          <cell r="F35" t="str">
            <v>BŪVLAUKUMA SAGATAVOŠANAS UN ZEMES DARBI</v>
          </cell>
        </row>
        <row r="36">
          <cell r="F36" t="str">
            <v>BŪVLAUKUMA SAGATAVOŠANAS DARBI</v>
          </cell>
        </row>
        <row r="37">
          <cell r="F37" t="str">
            <v xml:space="preserve">Uzmērīšana un nospraušana            </v>
          </cell>
        </row>
        <row r="39">
          <cell r="F39" t="str">
            <v>Mobilizācija un būvlaukuma ierīkošana</v>
          </cell>
        </row>
        <row r="40">
          <cell r="F40" t="str">
            <v>Būvtāfele (plakāts) - 2x2m</v>
          </cell>
        </row>
        <row r="42">
          <cell r="F42" t="str">
            <v>Asfaltbetona seguma sagatavošanas darbi</v>
          </cell>
        </row>
        <row r="44">
          <cell r="F44" t="str">
            <v>ZEMES DARBI</v>
          </cell>
        </row>
        <row r="45">
          <cell r="F45" t="str">
            <v>Zemes darbi</v>
          </cell>
        </row>
        <row r="46">
          <cell r="F46" t="str">
            <v>Augu zeme (pievesta)</v>
          </cell>
        </row>
        <row r="47">
          <cell r="F47" t="str">
            <v>Augu zeme (atgūta)</v>
          </cell>
        </row>
        <row r="48">
          <cell r="F48" t="str">
            <v>Salizturīgs minerālmateriāls</v>
          </cell>
        </row>
        <row r="49">
          <cell r="F49" t="str">
            <v>Smilts</v>
          </cell>
        </row>
        <row r="50">
          <cell r="F50" t="str">
            <v>Smilšaina grunts</v>
          </cell>
        </row>
        <row r="51">
          <cell r="F51" t="str">
            <v>Neauztais ģeotekstils</v>
          </cell>
        </row>
        <row r="53">
          <cell r="F53" t="str">
            <v xml:space="preserve">Nogāžu nostiprināšana </v>
          </cell>
        </row>
        <row r="54">
          <cell r="F54" t="str">
            <v>Laukakmeņi Ø10-30mm</v>
          </cell>
        </row>
        <row r="55">
          <cell r="F55" t="str">
            <v>Kokosa šķiedru preterozijas biopaklājs</v>
          </cell>
        </row>
        <row r="56">
          <cell r="F56" t="str">
            <v>Salmu - kokosa preterozijas biopaklājs</v>
          </cell>
        </row>
        <row r="57">
          <cell r="F57" t="str">
            <v>Laukakmens (granīta) Ø10-30cm</v>
          </cell>
        </row>
        <row r="58">
          <cell r="F58" t="str">
            <v>Grāvju rakšana un tīrīšana</v>
          </cell>
        </row>
        <row r="59">
          <cell r="F59" t="str">
            <v>Šķembas fr.40/70</v>
          </cell>
        </row>
        <row r="60">
          <cell r="F60" t="str">
            <v>Šķembas fr.40/70 (h=15cm)</v>
          </cell>
        </row>
        <row r="61">
          <cell r="F61" t="str">
            <v>Šķembas fr.40/70 (h=20cm)</v>
          </cell>
        </row>
        <row r="62">
          <cell r="F62" t="str">
            <v>Augu zeme (pievesta)</v>
          </cell>
        </row>
        <row r="63">
          <cell r="F63" t="str">
            <v>Augu zeme (atgūta)</v>
          </cell>
        </row>
        <row r="64">
          <cell r="F64" t="str">
            <v>Augu zeme (h=10cm)</v>
          </cell>
        </row>
        <row r="67">
          <cell r="F67" t="str">
            <v>Pāļu darbi</v>
          </cell>
        </row>
        <row r="68">
          <cell r="F68" t="str">
            <v>Betona un saliekamā dzelzsbetona darbi</v>
          </cell>
        </row>
        <row r="69">
          <cell r="F69" t="str">
            <v>Betons C8/10</v>
          </cell>
        </row>
        <row r="70">
          <cell r="F70" t="str">
            <v>Betons C12/15</v>
          </cell>
        </row>
        <row r="71">
          <cell r="F71" t="str">
            <v>Betons C16/20</v>
          </cell>
        </row>
        <row r="72">
          <cell r="F72" t="str">
            <v>Betons C20/25</v>
          </cell>
        </row>
        <row r="73">
          <cell r="F73" t="str">
            <v>Betons C25/30</v>
          </cell>
        </row>
        <row r="74">
          <cell r="F74" t="str">
            <v>Betons C30/37</v>
          </cell>
        </row>
        <row r="75">
          <cell r="F75" t="str">
            <v>Betons C35/45</v>
          </cell>
        </row>
        <row r="76">
          <cell r="F76" t="str">
            <v>Betons C40/50</v>
          </cell>
        </row>
        <row r="77">
          <cell r="F77" t="str">
            <v>Betons C45/55</v>
          </cell>
        </row>
        <row r="78">
          <cell r="F78" t="str">
            <v>Java M75</v>
          </cell>
        </row>
        <row r="79">
          <cell r="F79" t="str">
            <v>Java M100</v>
          </cell>
        </row>
        <row r="80">
          <cell r="F80" t="str">
            <v>Java M150</v>
          </cell>
        </row>
        <row r="81">
          <cell r="F81" t="str">
            <v>Java M200</v>
          </cell>
        </row>
        <row r="82">
          <cell r="F82" t="str">
            <v>Java M250</v>
          </cell>
        </row>
        <row r="83">
          <cell r="F83" t="str">
            <v>Java M300</v>
          </cell>
        </row>
        <row r="84">
          <cell r="F84" t="str">
            <v>Līmjava</v>
          </cell>
        </row>
        <row r="85">
          <cell r="F85" t="str">
            <v>Nerūsējošā tērauda siets 20x20x2.5mm</v>
          </cell>
        </row>
        <row r="86">
          <cell r="F86" t="str">
            <v>Armatūras siets 4x150x150 (loksne 1mx3m)</v>
          </cell>
        </row>
        <row r="87">
          <cell r="F87" t="str">
            <v>Armatūras siets 5x150x150 (loksne 1mx3m)</v>
          </cell>
        </row>
        <row r="88">
          <cell r="F88" t="str">
            <v>Armatūras siets 6x200x200 (loksne 1mx3m)</v>
          </cell>
        </row>
        <row r="89">
          <cell r="F89" t="str">
            <v>Armatūras siets 10x150x150 (loksne 2.35mx6m)</v>
          </cell>
        </row>
        <row r="90">
          <cell r="F90" t="str">
            <v>Armatūras siets 10x200x200 (loksne 2.35mx6m)</v>
          </cell>
        </row>
        <row r="91">
          <cell r="F91" t="str">
            <v>Armatūras stiegras AIII Ø10mm</v>
          </cell>
        </row>
        <row r="92">
          <cell r="F92" t="str">
            <v>Betona kāpņu apdares elementi</v>
          </cell>
        </row>
        <row r="93">
          <cell r="F93" t="str">
            <v>Betona virsmām paredzēta ārdarbu krāsa (HANSA FACADE vai analogu)</v>
          </cell>
        </row>
        <row r="94">
          <cell r="F94" t="str">
            <v>Pretkorozijas, hidroizolācijas mastika (TEKS D619 vai analogs)</v>
          </cell>
        </row>
        <row r="95">
          <cell r="F95" t="str">
            <v>Hidrofobizējošs, impregnejošs līdzeklis (Funcosil SNL vai analogs)</v>
          </cell>
        </row>
        <row r="96">
          <cell r="F96" t="str">
            <v>Polietilēna plēve 0.2mm</v>
          </cell>
        </row>
        <row r="98">
          <cell r="F98" t="str">
            <v>Akmens, ķieģeļu, bloku, kamīnu un krāšņu mūrēšana</v>
          </cell>
        </row>
        <row r="99">
          <cell r="F99" t="str">
            <v>Pilnie apdares ķieģeļi (250x120x65) (415gab/m³)</v>
          </cell>
        </row>
        <row r="100">
          <cell r="F100" t="str">
            <v>Pilnie apdares ķieģeļi (sarkani) (250x120x65) (415gab/m³)</v>
          </cell>
        </row>
        <row r="101">
          <cell r="F101" t="str">
            <v>Pilnie apdares ķieģeļi (brūni) (250x120x65) (415gab/m³)</v>
          </cell>
        </row>
        <row r="102">
          <cell r="F102" t="str">
            <v>Pilnie apdares ķieģeļi (dzelteni) (250x120x65) (415gab/m³)</v>
          </cell>
        </row>
        <row r="103">
          <cell r="F103" t="str">
            <v>Metāla konstrukciju montāža</v>
          </cell>
        </row>
        <row r="104">
          <cell r="F104" t="str">
            <v>Namdaru darbi</v>
          </cell>
        </row>
        <row r="105">
          <cell r="F105" t="str">
            <v>Jumiķu darbi</v>
          </cell>
        </row>
        <row r="106">
          <cell r="F106" t="str">
            <v>Iekšējie apdares darbi</v>
          </cell>
        </row>
        <row r="107">
          <cell r="F107" t="str">
            <v>Restaurācijas darbi</v>
          </cell>
        </row>
        <row r="108">
          <cell r="F108" t="str">
            <v>Stiklotās sistēmas un stiklinieku darbi</v>
          </cell>
        </row>
        <row r="109">
          <cell r="F109" t="str">
            <v>Izolācijas darbi</v>
          </cell>
        </row>
        <row r="110">
          <cell r="F110" t="str">
            <v>Iekšējie specializētie darbi</v>
          </cell>
        </row>
        <row r="111">
          <cell r="F111" t="str">
            <v>Iekšējie ūdensvadi un to aprīkojumi</v>
          </cell>
        </row>
        <row r="112">
          <cell r="F112" t="str">
            <v>Iekšējie gāzes vadi un to aprīkojumi</v>
          </cell>
        </row>
        <row r="113">
          <cell r="F113" t="str">
            <v>Iekšējie kanalizācijas vadi un to aprīkojumi</v>
          </cell>
        </row>
        <row r="114">
          <cell r="F114" t="str">
            <v>Apkure, vēdināšana un gaisa kondicionēšana</v>
          </cell>
        </row>
        <row r="115">
          <cell r="F115" t="str">
            <v>Iekšējie elektrotehniskie darbi</v>
          </cell>
        </row>
        <row r="116">
          <cell r="F116" t="str">
            <v>Iekšējie vājstrāvas darbi</v>
          </cell>
        </row>
        <row r="117">
          <cell r="F117" t="str">
            <v>Lifti, eskalatori un šahtas</v>
          </cell>
        </row>
        <row r="118">
          <cell r="F118" t="str">
            <v>Ārējie apdares darbi un inženiertīkli</v>
          </cell>
        </row>
        <row r="119">
          <cell r="F119" t="str">
            <v>Ārējie apdares darbi</v>
          </cell>
        </row>
        <row r="120">
          <cell r="F120" t="str">
            <v>Ventilācijas āra reste 490x290mm ar sietu</v>
          </cell>
        </row>
        <row r="122">
          <cell r="F122" t="str">
            <v>Ārējie elektrības tīkli</v>
          </cell>
        </row>
        <row r="127">
          <cell r="F127" t="str">
            <v xml:space="preserve">Ārējie apgaismojuma tīkli </v>
          </cell>
        </row>
        <row r="128">
          <cell r="F128" t="str">
            <v>Automāts 1P C6A</v>
          </cell>
        </row>
        <row r="129">
          <cell r="F129" t="str">
            <v>Automāts 1P C10A</v>
          </cell>
        </row>
        <row r="130">
          <cell r="F130" t="str">
            <v>Betona pamats ar blīvgumiju P-0.8 (h=700, Ø150) (staba augstumam līdz 6m)</v>
          </cell>
        </row>
        <row r="131">
          <cell r="F131" t="str">
            <v>Betona pamats ar blīvgumiju P-1 (h=950, Ø150) (staba augstumam līdz 6m bez konsoles)</v>
          </cell>
        </row>
        <row r="132">
          <cell r="F132" t="str">
            <v>Betona pamats ar blīvgumiju P-1.3 (h=1300, Ø170) (staba augstumam līdz 8m)</v>
          </cell>
        </row>
        <row r="133">
          <cell r="F133" t="str">
            <v>Betona pamats ar blīvgumiju P-2 (h=1250, Ø190) (staba augstumam līdz 10m)</v>
          </cell>
        </row>
        <row r="134">
          <cell r="F134" t="str">
            <v>Betona pamats ar blīvgumiju P-4 (h=1500, Ø245) (staba augstumam līdz 12m)</v>
          </cell>
        </row>
        <row r="135">
          <cell r="F135" t="str">
            <v>Betona pamats ar blīvgumiju DBP-8 (h=800, Ø150) (staba augstumam līdz 6m)</v>
          </cell>
        </row>
        <row r="136">
          <cell r="F136" t="str">
            <v>Betona pamats ar blīvgumiju DBP-10 (h=950, Ø150) (staba augstumam līdz 6m)</v>
          </cell>
        </row>
        <row r="137">
          <cell r="F137" t="str">
            <v>Betona pamats ar blīvgumiju DBP-13 (h=1300, Ø180) (staba augstumam līdz 10m)</v>
          </cell>
        </row>
        <row r="138">
          <cell r="F138" t="str">
            <v>Cinkots koniskais apgaismojuma balsts H=8m (Ø60/Ø154) ar betona pamatu DBP-13 un blīvgumiju</v>
          </cell>
        </row>
        <row r="139">
          <cell r="F139" t="str">
            <v>Cinkots cilindrisks apgaismojuma balsts H=4m (Ø60/Ø154) ar betona pamatu DBP-8 un blīvgumiju</v>
          </cell>
        </row>
        <row r="140">
          <cell r="F140" t="str">
            <v>Kabelis AXMK 4x16</v>
          </cell>
        </row>
        <row r="141">
          <cell r="F141" t="str">
            <v>Kabelis AXMK 4x25</v>
          </cell>
        </row>
        <row r="142">
          <cell r="F142" t="str">
            <v>Kabelis AXMK 4x35</v>
          </cell>
        </row>
        <row r="143">
          <cell r="F143" t="str">
            <v>Kabelis AXMK 4x50</v>
          </cell>
        </row>
        <row r="144">
          <cell r="F144" t="str">
            <v>Kabelis AXMK 4x70</v>
          </cell>
        </row>
        <row r="145">
          <cell r="F145" t="str">
            <v>Kabelis AXMK 4x95</v>
          </cell>
        </row>
        <row r="146">
          <cell r="F146" t="str">
            <v>Kabelis AXMK 4x120</v>
          </cell>
        </row>
        <row r="147">
          <cell r="F147" t="str">
            <v>Kabelis AXMK 4x150</v>
          </cell>
        </row>
        <row r="148">
          <cell r="F148" t="str">
            <v>Kabelis AXMK 4x185</v>
          </cell>
        </row>
        <row r="149">
          <cell r="F149" t="str">
            <v>Kabelis AXMK 4x240</v>
          </cell>
        </row>
        <row r="150">
          <cell r="F150" t="str">
            <v>Kabelis NYY-J 3x1,5</v>
          </cell>
        </row>
        <row r="151">
          <cell r="F151" t="str">
            <v>Kabelis NYY-J 3x2,5</v>
          </cell>
        </row>
        <row r="152">
          <cell r="F152" t="str">
            <v>Kabelis NYY-J 4x1,5</v>
          </cell>
        </row>
        <row r="153">
          <cell r="F153" t="str">
            <v>Kabelis NYY-J 4x2,5</v>
          </cell>
        </row>
        <row r="154">
          <cell r="F154" t="str">
            <v>Kabelis NYY-J 4x4</v>
          </cell>
        </row>
        <row r="155">
          <cell r="F155" t="str">
            <v>Kabelis NYY-J 4x6</v>
          </cell>
        </row>
        <row r="156">
          <cell r="F156" t="str">
            <v>Kabelis NYY-J 4x10</v>
          </cell>
        </row>
        <row r="157">
          <cell r="F157" t="str">
            <v>Kabelis NYY-J 4x16</v>
          </cell>
        </row>
        <row r="158">
          <cell r="F158" t="str">
            <v>Kabelis NYY-J 4x25</v>
          </cell>
        </row>
        <row r="159">
          <cell r="F159" t="str">
            <v>Kabelis NYY-J 4x35</v>
          </cell>
        </row>
        <row r="160">
          <cell r="F160" t="str">
            <v>Kabelis NYY-J 4x50</v>
          </cell>
        </row>
        <row r="161">
          <cell r="F161" t="str">
            <v>Kabeļu galu apdare kompl. EPKT 0015 (3-35)</v>
          </cell>
        </row>
        <row r="162">
          <cell r="F162" t="str">
            <v>Kabeļu galu apdare kompl. EPKT 0031 (25-70)</v>
          </cell>
        </row>
        <row r="163">
          <cell r="F163" t="str">
            <v>Kabeļu galu apdare kompl. EPKT 0047 (70-150)</v>
          </cell>
        </row>
        <row r="164">
          <cell r="F164" t="str">
            <v>Kabeļu galu apdare kompl. EPKT 0063 (150-400)</v>
          </cell>
        </row>
        <row r="165">
          <cell r="F165" t="str">
            <v>Savienošanas uzmava SMOE 81521 1kV 1.5-8</v>
          </cell>
        </row>
        <row r="166">
          <cell r="F166" t="str">
            <v>Savienošanas uzmava SMOE 81516 1kV 10-35</v>
          </cell>
        </row>
        <row r="167">
          <cell r="F167" t="str">
            <v>Savienošanas uzmava SMOE 81517 1kV 25-70</v>
          </cell>
        </row>
        <row r="168">
          <cell r="F168" t="str">
            <v>Savienošanas uzmava SMOE 81518 1kV 70-120</v>
          </cell>
        </row>
        <row r="169">
          <cell r="F169" t="str">
            <v>Savienošanas uzmava SMOE 81519 1kV 150-240</v>
          </cell>
        </row>
        <row r="170">
          <cell r="F170" t="str">
            <v>Savienošanas uzmava SMOE 81515 1kV 95-300</v>
          </cell>
        </row>
        <row r="171">
          <cell r="F171" t="str">
            <v>Atzarojuma uzmava SMOE 81601 2.5-10</v>
          </cell>
        </row>
        <row r="172">
          <cell r="F172" t="str">
            <v>Atzarojuma uzmava SMOE 81551 35-95</v>
          </cell>
        </row>
        <row r="173">
          <cell r="F173" t="str">
            <v>Atzarojuma uzmava SMOE 81503 35-185</v>
          </cell>
        </row>
        <row r="174">
          <cell r="F174" t="str">
            <v>Termouzmava 4-10mm2</v>
          </cell>
        </row>
        <row r="175">
          <cell r="F175" t="str">
            <v>Apgaismojuma savienojuma un drošinātāja komplekts LCK4-16-06A Ensto</v>
          </cell>
        </row>
        <row r="176">
          <cell r="F176" t="str">
            <v>Kabeļu savienojumi balstos SV15 ENSTO</v>
          </cell>
        </row>
        <row r="177">
          <cell r="F177" t="str">
            <v>Kabeļu savienojumi SV15 ENSTO</v>
          </cell>
        </row>
        <row r="178">
          <cell r="F178" t="str">
            <v>Konsole L-VEIDA 1,5/1/15</v>
          </cell>
        </row>
        <row r="179">
          <cell r="F179" t="str">
            <v>Konsole L-VEIDA 2/1/15</v>
          </cell>
        </row>
        <row r="180">
          <cell r="F180" t="str">
            <v>Konsole T-VEIDA 1,5/1/15</v>
          </cell>
        </row>
        <row r="181">
          <cell r="F181" t="str">
            <v>Konsole T-VEIDA 2/1/15</v>
          </cell>
        </row>
        <row r="182">
          <cell r="F182" t="str">
            <v>Apgaismojuma armatura Philips SGS101 ar augstspiediena nātrija spuldzi 70w</v>
          </cell>
        </row>
        <row r="183">
          <cell r="F183" t="str">
            <v>Apgaismojuma armatura Philips SGS102 ar augstspiediena nātrija spuldzi 100w</v>
          </cell>
        </row>
        <row r="184">
          <cell r="F184" t="str">
            <v>Apgaismojuma armatura Philips SGS102 ar augstspiediena nātrija spuldzi 150w</v>
          </cell>
        </row>
        <row r="185">
          <cell r="F185" t="str">
            <v>Apgaismojuma armatura Philips SGS102 ar augstspiediena nātrija spuldzi 250w</v>
          </cell>
        </row>
        <row r="186">
          <cell r="F186" t="str">
            <v>Apgaismojuma armatura Philips SGS102 (E40) ar metāla halīda spuldzi 150w</v>
          </cell>
        </row>
        <row r="187">
          <cell r="F187" t="str">
            <v>Apgaismojuma armatura Philips SGS102 (E40) ar metāla halīda spuldzi 250w</v>
          </cell>
        </row>
        <row r="188">
          <cell r="F188" t="str">
            <v>Aizsargcaurule DVK-50</v>
          </cell>
        </row>
        <row r="189">
          <cell r="F189" t="str">
            <v>Aizsargcaurule DVK-75</v>
          </cell>
        </row>
        <row r="190">
          <cell r="F190" t="str">
            <v>Aizsargcaurule DVK-110</v>
          </cell>
        </row>
        <row r="191">
          <cell r="F191" t="str">
            <v xml:space="preserve">Aizsargkārba NK-2  </v>
          </cell>
        </row>
        <row r="192">
          <cell r="F192" t="str">
            <v>Automātiskais slēdzis 1C 10A 6kA</v>
          </cell>
        </row>
        <row r="193">
          <cell r="F193" t="str">
            <v>Automātiskais slēdzis 1C 25A 6kA</v>
          </cell>
        </row>
        <row r="194">
          <cell r="F194" t="str">
            <v>Automātiskais slēdzis 2C 10A 6kA</v>
          </cell>
        </row>
        <row r="195">
          <cell r="F195" t="str">
            <v>Automātiskais slēdzis 2C 25A 6kA</v>
          </cell>
        </row>
        <row r="196">
          <cell r="F196" t="str">
            <v>Blīves un skrūves</v>
          </cell>
        </row>
        <row r="197">
          <cell r="F197" t="str">
            <v>Ievadslēdzis HA302S, 40A</v>
          </cell>
        </row>
        <row r="198">
          <cell r="F198" t="str">
            <v>Indikācijas lampa SV122</v>
          </cell>
        </row>
        <row r="199">
          <cell r="F199" t="str">
            <v>Kabeļu kurpe -16mm Cu</v>
          </cell>
        </row>
        <row r="200">
          <cell r="F200" t="str">
            <v>Brīdinājuma lenta ''Kabelis''</v>
          </cell>
        </row>
        <row r="201">
          <cell r="F201" t="str">
            <v>Kontaktors ES340, 40A</v>
          </cell>
        </row>
        <row r="202">
          <cell r="F202" t="str">
            <v>Krēslas slēdzis IC200 ar sensoru</v>
          </cell>
        </row>
        <row r="203">
          <cell r="F203" t="str">
            <v>Laika slēdzis EH011</v>
          </cell>
        </row>
        <row r="204">
          <cell r="F204" t="str">
            <v>Pārslēdzis SF118</v>
          </cell>
        </row>
        <row r="205">
          <cell r="F205" t="str">
            <v>Sadalnes korpus E-N-LU-0-1 (16-32) 00-35</v>
          </cell>
        </row>
        <row r="206">
          <cell r="F206" t="str">
            <v>Sadalnes korpus E-N-LU-I-3 (16-63) 00-35</v>
          </cell>
        </row>
        <row r="207">
          <cell r="F207" t="str">
            <v>Sadalnes korpus E-N-LU-II-3 (16-63) T35-35</v>
          </cell>
        </row>
        <row r="208">
          <cell r="F208" t="str">
            <v>Sadalne LUKS-2 T240-T35</v>
          </cell>
        </row>
        <row r="209">
          <cell r="F209" t="str">
            <v>Sadalne LUKS-2 (LU) T240-T35</v>
          </cell>
        </row>
        <row r="210">
          <cell r="F210" t="str">
            <v>Sadales skapis 300x200x160mm IP65 (ar montāžas plati un ievadplāksni)</v>
          </cell>
        </row>
        <row r="211">
          <cell r="F211" t="str">
            <v>Apgaismes sadalne IP-32 (iekštelpām)</v>
          </cell>
        </row>
        <row r="212">
          <cell r="F212" t="str">
            <v>Spaile KE61</v>
          </cell>
        </row>
        <row r="213">
          <cell r="F213" t="str">
            <v>Spaile KE61.3</v>
          </cell>
        </row>
        <row r="214">
          <cell r="F214" t="str">
            <v>Spaile KE66</v>
          </cell>
        </row>
        <row r="215">
          <cell r="F215" t="str">
            <v>Spaile KE66.3</v>
          </cell>
        </row>
        <row r="216">
          <cell r="F216" t="str">
            <v>Spaile KNA4.108</v>
          </cell>
        </row>
        <row r="217">
          <cell r="F217" t="str">
            <v xml:space="preserve">Statne S-2    </v>
          </cell>
        </row>
        <row r="218">
          <cell r="F218" t="str">
            <v>Uzraksti mazie sadalēm</v>
          </cell>
        </row>
        <row r="219">
          <cell r="F219" t="str">
            <v>Zemēšanas elektrods Z16-2000 komplektā</v>
          </cell>
        </row>
        <row r="220">
          <cell r="F220" t="str">
            <v>Zemējuma pievads sadalnei</v>
          </cell>
        </row>
        <row r="221">
          <cell r="F221" t="str">
            <v>Zemēšanas elektrodi 2.5 m</v>
          </cell>
        </row>
        <row r="222">
          <cell r="F222" t="str">
            <v>Zemēšanas spailes</v>
          </cell>
        </row>
        <row r="223">
          <cell r="F223" t="str">
            <v>Zemēšanas vads 16mm2</v>
          </cell>
        </row>
        <row r="224">
          <cell r="F224" t="str">
            <v>Palīgmateriāli</v>
          </cell>
        </row>
        <row r="225">
          <cell r="F225" t="str">
            <v>Kabeļu kanāls 16 x 16 mm</v>
          </cell>
        </row>
        <row r="226">
          <cell r="F226" t="str">
            <v>Āra apgaismes lampa (Jauda - 60W, spriegums - 230V, patrona - E27, krāsa - hroma; izmērs - h=0.5m)</v>
          </cell>
        </row>
        <row r="227">
          <cell r="F227" t="str">
            <v>Āra apgaismes lampa (Jauda - 60W, spriegums - 230V, patrona - E27, krāsa - hroma; izmērs - h=0.8m)</v>
          </cell>
        </row>
        <row r="228">
          <cell r="F228" t="str">
            <v>Gaismeklis parkam (Jauda - 70W, spriegums - 230V, patrona - E27)</v>
          </cell>
        </row>
        <row r="229">
          <cell r="F229" t="str">
            <v>Gaismeklis parkam OCP-70R-PC/II - 70W vai analogs (Jauda - 70W, spriegums - 230V, patrona - E27)</v>
          </cell>
        </row>
        <row r="230">
          <cell r="F230" t="str">
            <v>Zemē iebūvējama āra apgaismes lampa DASAR HIT-DE 150W asymmetrical vai analogs (Jauda - 150W, spriegums - 230V, ligzda - Rx7s, krāsa - hroma)</v>
          </cell>
        </row>
        <row r="231">
          <cell r="F231" t="str">
            <v>LED platleņķa prožektors (Jauda: 30W; spriegums: 230V; spilgtums: 2400-2700 lm; gaismas tonis balts 6000K)</v>
          </cell>
        </row>
        <row r="232">
          <cell r="F232" t="str">
            <v>Spuldze HST (Jauda - 70W, spriegums - 230V, patrona - E27)</v>
          </cell>
        </row>
        <row r="233">
          <cell r="F233" t="str">
            <v>NEOS 3 ZEBRA 250W prožektors (Jauda - 250W, spriegums - 230V)</v>
          </cell>
        </row>
        <row r="235">
          <cell r="F235" t="str">
            <v xml:space="preserve">Ārējie elektrības tīkli </v>
          </cell>
        </row>
        <row r="236">
          <cell r="F236" t="str">
            <v xml:space="preserve">               Alumīnija kabeļi ar PEX izolāciju</v>
          </cell>
        </row>
        <row r="237">
          <cell r="F237" t="str">
            <v>Kabelis AXMK 4x16</v>
          </cell>
        </row>
        <row r="238">
          <cell r="F238" t="str">
            <v>Kabelis AXMK 4x25</v>
          </cell>
        </row>
        <row r="239">
          <cell r="F239" t="str">
            <v>Kabelis AXMK 4x35</v>
          </cell>
        </row>
        <row r="240">
          <cell r="F240" t="str">
            <v>Kabelis AXMK 4x50</v>
          </cell>
        </row>
        <row r="241">
          <cell r="F241" t="str">
            <v>Kabelis AXMK 4x70</v>
          </cell>
        </row>
        <row r="242">
          <cell r="F242" t="str">
            <v>Kabelis AXMK 4x95</v>
          </cell>
        </row>
        <row r="243">
          <cell r="F243" t="str">
            <v>Kabelis AXMK 4x120</v>
          </cell>
        </row>
        <row r="244">
          <cell r="F244" t="str">
            <v>Kabelis AXMK 4x150</v>
          </cell>
        </row>
        <row r="245">
          <cell r="F245" t="str">
            <v>Kabelis AXMK 4x185</v>
          </cell>
        </row>
        <row r="246">
          <cell r="F246" t="str">
            <v>Kabelis AXMK 4x240</v>
          </cell>
        </row>
        <row r="247">
          <cell r="F247" t="str">
            <v xml:space="preserve">               Vara kabeļi ar PVC izolāciju</v>
          </cell>
        </row>
        <row r="248">
          <cell r="F248" t="str">
            <v>MMJ (PPJ) 2x1.5</v>
          </cell>
        </row>
        <row r="249">
          <cell r="F249" t="str">
            <v>MMJ (PPJ) 3x1.5</v>
          </cell>
        </row>
        <row r="250">
          <cell r="F250" t="str">
            <v>MMJ (PPJ) 4x1.5</v>
          </cell>
        </row>
        <row r="251">
          <cell r="F251" t="str">
            <v>MMJ (PPJ) 5x1.5</v>
          </cell>
        </row>
        <row r="252">
          <cell r="F252" t="str">
            <v>MMJ (PPJ) 2x2.5</v>
          </cell>
        </row>
        <row r="253">
          <cell r="F253" t="str">
            <v>MMJ (PPJ) 3x2.5</v>
          </cell>
        </row>
        <row r="254">
          <cell r="F254" t="str">
            <v>MMJ (PPJ) 4x2.5</v>
          </cell>
        </row>
        <row r="255">
          <cell r="F255" t="str">
            <v>MMJ (PPJ) 5x2.5</v>
          </cell>
        </row>
        <row r="256">
          <cell r="F256" t="str">
            <v>MMJ (PPJ) 3x4</v>
          </cell>
        </row>
        <row r="257">
          <cell r="F257" t="str">
            <v>MMJ (PPJ) 4x4</v>
          </cell>
        </row>
        <row r="258">
          <cell r="F258" t="str">
            <v>MMJ (PPJ) 5x4</v>
          </cell>
        </row>
        <row r="259">
          <cell r="F259" t="str">
            <v>MMJ (PPJ) 3x6</v>
          </cell>
        </row>
        <row r="260">
          <cell r="F260" t="str">
            <v>MMJ (PPJ) 4x6</v>
          </cell>
        </row>
        <row r="261">
          <cell r="F261" t="str">
            <v>MMJ (PPJ) 5x6</v>
          </cell>
        </row>
        <row r="262">
          <cell r="F262" t="str">
            <v>MMJ (PPJ) 4x10</v>
          </cell>
        </row>
        <row r="263">
          <cell r="F263" t="str">
            <v>MMJ (PPJ) 5x10</v>
          </cell>
        </row>
        <row r="264">
          <cell r="F264" t="str">
            <v>MMJ (PPJ) 4x16</v>
          </cell>
        </row>
        <row r="265">
          <cell r="F265" t="str">
            <v>MMJ (PPJ) 5x16</v>
          </cell>
        </row>
        <row r="266">
          <cell r="F266" t="str">
            <v>MMJ (PPJ) 4x25</v>
          </cell>
        </row>
        <row r="267">
          <cell r="F267" t="str">
            <v>MMJ (PPJ) 5x25</v>
          </cell>
        </row>
        <row r="268">
          <cell r="F268" t="str">
            <v xml:space="preserve">               Vara kabeļi ar gumijas izolāciju</v>
          </cell>
        </row>
        <row r="269">
          <cell r="F269" t="str">
            <v>Kabelis H05 RR-F 2x0.75</v>
          </cell>
        </row>
        <row r="270">
          <cell r="F270" t="str">
            <v>Kabelis H05 RR-F 2x1.0</v>
          </cell>
        </row>
        <row r="271">
          <cell r="F271" t="str">
            <v>Kabelis H05 RR-F 2x1.5</v>
          </cell>
        </row>
        <row r="272">
          <cell r="F272" t="str">
            <v>Kabelis H05 RR-F 2x2.5</v>
          </cell>
        </row>
        <row r="273">
          <cell r="F273" t="str">
            <v>Kabelis H05 RR-F 3x0.75</v>
          </cell>
        </row>
        <row r="274">
          <cell r="F274" t="str">
            <v>Kabelis H05 RR-F 3x1.0</v>
          </cell>
        </row>
        <row r="275">
          <cell r="F275" t="str">
            <v>Kabelis H05 RR-F 3x1.5</v>
          </cell>
        </row>
        <row r="276">
          <cell r="F276" t="str">
            <v>Kabelis H05 RR-F 3x2.5</v>
          </cell>
        </row>
        <row r="277">
          <cell r="F277" t="str">
            <v>Kabelis H05 RR-F 4x0.75</v>
          </cell>
        </row>
        <row r="278">
          <cell r="F278" t="str">
            <v>Kabelis H05 RR-F 4x1.0</v>
          </cell>
        </row>
        <row r="279">
          <cell r="F279" t="str">
            <v xml:space="preserve">               Pašnesošie vītie alumīnija kabeļi ar PE izolāciju</v>
          </cell>
        </row>
        <row r="280">
          <cell r="F280" t="str">
            <v>AMKA 1kV 1x16+25</v>
          </cell>
        </row>
        <row r="281">
          <cell r="F281" t="str">
            <v>AMKA 1kV 3x16+25</v>
          </cell>
        </row>
        <row r="282">
          <cell r="F282" t="str">
            <v>AMKA 1kV 3x25+35</v>
          </cell>
        </row>
        <row r="283">
          <cell r="F283" t="str">
            <v>AMKA 1kV 3x35+50</v>
          </cell>
        </row>
        <row r="284">
          <cell r="F284" t="str">
            <v>AMKA 1kV 3x50+70</v>
          </cell>
        </row>
        <row r="285">
          <cell r="F285" t="str">
            <v>AMKA 1kV 3x70+95</v>
          </cell>
        </row>
        <row r="286">
          <cell r="F286" t="str">
            <v>AMKA 1kV 3x120+95</v>
          </cell>
        </row>
        <row r="290">
          <cell r="F290" t="str">
            <v>Aizsargcaurule Evocab Flex Ø40</v>
          </cell>
        </row>
        <row r="291">
          <cell r="F291" t="str">
            <v>Aizsargcaurule Evocab Flex Ø50</v>
          </cell>
        </row>
        <row r="292">
          <cell r="F292" t="str">
            <v>Aizsargcaurule Evocab Flex Ø63</v>
          </cell>
        </row>
        <row r="293">
          <cell r="F293" t="str">
            <v>Aizsargcaurule Evocab Flex Ø75</v>
          </cell>
        </row>
        <row r="294">
          <cell r="F294" t="str">
            <v>Aizsargcaurule Evocab Flex Ø90</v>
          </cell>
        </row>
        <row r="295">
          <cell r="F295" t="str">
            <v>Aizsargcaurule Evocab Flex Ø110</v>
          </cell>
        </row>
        <row r="296">
          <cell r="F296" t="str">
            <v>Aizsargcaurule Evocab Flex Ø125</v>
          </cell>
        </row>
        <row r="297">
          <cell r="F297" t="str">
            <v>Aizsargcaurule Evocab Flex Ø160</v>
          </cell>
        </row>
        <row r="298">
          <cell r="F298" t="str">
            <v>Dalītā kabeļu aizsargcaurule AROT ∅=75</v>
          </cell>
        </row>
        <row r="299">
          <cell r="F299" t="str">
            <v>Aizsargcaurule Evocab Split Ø100</v>
          </cell>
        </row>
        <row r="300">
          <cell r="F300" t="str">
            <v>Aizsargcaurule Evocab Split Ø141</v>
          </cell>
        </row>
        <row r="301">
          <cell r="F301" t="str">
            <v>Brīdinājuma lenta ''Kabelis''</v>
          </cell>
        </row>
        <row r="302">
          <cell r="F302" t="str">
            <v>Kabeļu galu apdare 150mm2</v>
          </cell>
        </row>
        <row r="303">
          <cell r="F303" t="str">
            <v>Kabeļu galu apdare 70mm2</v>
          </cell>
        </row>
        <row r="304">
          <cell r="F304" t="str">
            <v>Kabeļu savienojuma uzmavas 150mm2</v>
          </cell>
        </row>
        <row r="305">
          <cell r="F305" t="str">
            <v>Sadalne UAKS-2-01-23-3/(16-32)</v>
          </cell>
        </row>
        <row r="306">
          <cell r="F306" t="str">
            <v>Sadalne UKS-3</v>
          </cell>
        </row>
        <row r="307">
          <cell r="F307" t="str">
            <v>Sadalne UAKS-2-3/(16-63)</v>
          </cell>
        </row>
        <row r="308">
          <cell r="F308" t="str">
            <v>Sadalne KS-4A</v>
          </cell>
        </row>
        <row r="309">
          <cell r="F309" t="str">
            <v>Sadalne Ā-(N)-DUS-I-(P)-34</v>
          </cell>
        </row>
        <row r="310">
          <cell r="F310" t="str">
            <v>Sadalnes pamats BP-2</v>
          </cell>
        </row>
        <row r="311">
          <cell r="F311" t="str">
            <v>Automātslēdzis 3C16A</v>
          </cell>
        </row>
        <row r="312">
          <cell r="F312" t="str">
            <v>Automātslēdzis 3C20A</v>
          </cell>
        </row>
        <row r="313">
          <cell r="F313" t="str">
            <v>Automātslēdzis 3C25A</v>
          </cell>
        </row>
        <row r="314">
          <cell r="F314" t="str">
            <v>Automātslēdzis 3C32A</v>
          </cell>
        </row>
        <row r="315">
          <cell r="F315" t="str">
            <v>Automātslēdzis 3C40A</v>
          </cell>
        </row>
        <row r="316">
          <cell r="F316" t="str">
            <v>Drošinātājs NH-2 125A</v>
          </cell>
        </row>
        <row r="317">
          <cell r="F317" t="str">
            <v>Drošinātājs NH-2 100A</v>
          </cell>
        </row>
        <row r="318">
          <cell r="F318" t="str">
            <v>Drošinātājs NH-2 80A</v>
          </cell>
        </row>
        <row r="319">
          <cell r="F319" t="str">
            <v>Drošinātājs NH-00 35A</v>
          </cell>
        </row>
        <row r="320">
          <cell r="F320" t="str">
            <v>Naži NH-00</v>
          </cell>
        </row>
        <row r="321">
          <cell r="F321" t="str">
            <v xml:space="preserve">Naži NH-2 </v>
          </cell>
        </row>
        <row r="322">
          <cell r="F322" t="str">
            <v>0,4kV pāsrieguma novadītājs</v>
          </cell>
        </row>
        <row r="323">
          <cell r="F323" t="str">
            <v>Spaile KG43 ar konvertiem SP-16</v>
          </cell>
        </row>
        <row r="324">
          <cell r="F324" t="str">
            <v>Spaile SL4,25 ar konvertiem SP-15</v>
          </cell>
        </row>
        <row r="325">
          <cell r="F325" t="str">
            <v>Kabeļa aizsardzība pa balstu ar stiprinājumiem</v>
          </cell>
        </row>
        <row r="326">
          <cell r="F326" t="str">
            <v>Atkārtotā zemējuma komplekts (h=2,5)</v>
          </cell>
        </row>
        <row r="327">
          <cell r="F327" t="str">
            <v>Smilts</v>
          </cell>
        </row>
        <row r="328">
          <cell r="F328" t="str">
            <v>Koka Balsts h=12m</v>
          </cell>
        </row>
        <row r="329">
          <cell r="F329" t="str">
            <v>Bultskrūve</v>
          </cell>
        </row>
        <row r="330">
          <cell r="F330" t="str">
            <v xml:space="preserve">Enkurs </v>
          </cell>
        </row>
        <row r="331">
          <cell r="F331" t="str">
            <v>Enkura stienis</v>
          </cell>
        </row>
        <row r="332">
          <cell r="F332" t="str">
            <v>0,4kV izolātors</v>
          </cell>
        </row>
        <row r="333">
          <cell r="F333" t="str">
            <v>Kāsis</v>
          </cell>
        </row>
        <row r="334">
          <cell r="F334" t="str">
            <v>Balsta cepure</v>
          </cell>
        </row>
        <row r="335">
          <cell r="F335" t="str">
            <v>Vads AT35</v>
          </cell>
        </row>
        <row r="336">
          <cell r="F336" t="str">
            <v xml:space="preserve">Blokslēdzis SZ-152 </v>
          </cell>
        </row>
        <row r="337">
          <cell r="F337" t="str">
            <v>AMKA 3x50+70</v>
          </cell>
        </row>
        <row r="338">
          <cell r="F338" t="str">
            <v>Drošinātājs NH-00, 40A</v>
          </cell>
        </row>
        <row r="339">
          <cell r="F339" t="str">
            <v>Spaile SL4,25 ar konvertiem SP-15</v>
          </cell>
        </row>
        <row r="340">
          <cell r="F340" t="str">
            <v>Kabelis AXMK 4x16</v>
          </cell>
        </row>
        <row r="341">
          <cell r="F341" t="str">
            <v>Brīdinājuma lenta ''Kabelis''</v>
          </cell>
        </row>
        <row r="342">
          <cell r="F342" t="str">
            <v>Kabeļu galu apdare 16mm2</v>
          </cell>
        </row>
        <row r="343">
          <cell r="F343" t="str">
            <v>Kabeļu savienojuma uzmavas 16mm2</v>
          </cell>
        </row>
        <row r="344">
          <cell r="F344" t="str">
            <v>Hermētiskās nozarkārbas</v>
          </cell>
        </row>
        <row r="345">
          <cell r="F345" t="str">
            <v>Kabeļu aizsardzība pa sienu ar stiprinājumiem</v>
          </cell>
        </row>
        <row r="349">
          <cell r="F349" t="str">
            <v>Ārējie vājstrāvas tīkli</v>
          </cell>
        </row>
        <row r="350">
          <cell r="F350" t="str">
            <v>Sakaru kabeļu līnijas</v>
          </cell>
        </row>
        <row r="351">
          <cell r="F351" t="str">
            <v>Sakaru kabaļa līnijas izbūve</v>
          </cell>
        </row>
        <row r="352">
          <cell r="F352" t="str">
            <v>Kabeļu kanalizācija</v>
          </cell>
        </row>
        <row r="358">
          <cell r="F358" t="str">
            <v>Sakaru optiskā kabaļa līnijas izbūve</v>
          </cell>
        </row>
        <row r="359">
          <cell r="F359" t="str">
            <v>Optisko kabeļu sadales panelis (ODF)</v>
          </cell>
        </row>
        <row r="360">
          <cell r="F360" t="str">
            <v>Optiskais kabelis (24dzīslu) bez konektoriem</v>
          </cell>
        </row>
        <row r="363">
          <cell r="F363" t="str">
            <v>Sakaru kabeļu līniju kanalizācija</v>
          </cell>
        </row>
        <row r="365">
          <cell r="F365" t="str">
            <v>Sakaru kabeļu gaisvadu līnijas</v>
          </cell>
        </row>
        <row r="369">
          <cell r="F369" t="str">
            <v>Ārējie siltumtīkli</v>
          </cell>
        </row>
        <row r="373">
          <cell r="F373" t="str">
            <v>Ārējie gāzes tīkli</v>
          </cell>
        </row>
        <row r="374">
          <cell r="F374" t="str">
            <v>Gāzes ventiļa "peldoša" tipa kape 40t</v>
          </cell>
        </row>
        <row r="377">
          <cell r="F377" t="str">
            <v>Naftas produktu tīkli</v>
          </cell>
        </row>
        <row r="378">
          <cell r="F378" t="str">
            <v>Ārējais ūdensvads un kanalizācija</v>
          </cell>
        </row>
        <row r="379">
          <cell r="F379" t="str">
            <v>Brīdinājuma lenta</v>
          </cell>
        </row>
        <row r="380">
          <cell r="F380" t="str">
            <v>Caurules un veidgabali</v>
          </cell>
        </row>
        <row r="381">
          <cell r="F381" t="str">
            <v>PVC caurule ar uzmavu 110x3,2 T8</v>
          </cell>
        </row>
        <row r="382">
          <cell r="F382" t="str">
            <v>PVC caurule ar uzmavu 160x4,7 T8</v>
          </cell>
        </row>
        <row r="383">
          <cell r="F383" t="str">
            <v>PVC caurule ar uzmavu 200x5,9 T8</v>
          </cell>
        </row>
        <row r="384">
          <cell r="F384" t="str">
            <v>PVC caurule ar uzmavu 250x7,3 T8</v>
          </cell>
        </row>
        <row r="385">
          <cell r="F385" t="str">
            <v>PVC caurule ar uzmavu 315x9,2 T8</v>
          </cell>
        </row>
        <row r="386">
          <cell r="F386" t="str">
            <v>PVC caurule ar uzmavu 400x11,7 T8</v>
          </cell>
        </row>
        <row r="387">
          <cell r="F387" t="str">
            <v>PVC kanalizācijas aizsarguzmava Dn 110</v>
          </cell>
        </row>
        <row r="388">
          <cell r="F388" t="str">
            <v>PVC kanalizācijas aizsarguzmava Dn 160</v>
          </cell>
        </row>
        <row r="389">
          <cell r="F389" t="str">
            <v>PVC kanalizācijas aizsarguzmava Dn 200</v>
          </cell>
        </row>
        <row r="390">
          <cell r="F390" t="str">
            <v>PVC kanalizācijas dubultuzmava Dn 110</v>
          </cell>
        </row>
        <row r="391">
          <cell r="F391" t="str">
            <v>PVC kanalizācijas dubultuzmava Dn 160</v>
          </cell>
        </row>
        <row r="392">
          <cell r="F392" t="str">
            <v>PVC kanalizācijas dubultuzmava Dn 250</v>
          </cell>
        </row>
        <row r="393">
          <cell r="F393" t="str">
            <v>PVC kanalizācijas dubultuzmava Dn 315</v>
          </cell>
        </row>
        <row r="394">
          <cell r="F394" t="str">
            <v>PVC kanalizācijas līkums Dn 110 15gr</v>
          </cell>
        </row>
        <row r="395">
          <cell r="F395" t="str">
            <v>PVC kanalizācijas līkums Dn 110 30gr</v>
          </cell>
        </row>
        <row r="396">
          <cell r="F396" t="str">
            <v>PVC kanalizācijas līkums Dn 110 45gr</v>
          </cell>
        </row>
        <row r="397">
          <cell r="F397" t="str">
            <v>PVC kanalizācijas līkums Dn 110 67gr</v>
          </cell>
        </row>
        <row r="398">
          <cell r="F398" t="str">
            <v>PVC kanalizācijas līkums Dn 110 90gr</v>
          </cell>
        </row>
        <row r="399">
          <cell r="F399" t="str">
            <v>PVC kanalizācijas līkums Dn 160 15gr</v>
          </cell>
        </row>
        <row r="400">
          <cell r="F400" t="str">
            <v>PVC kanalizācijas līkums Dn 160 30gr</v>
          </cell>
        </row>
        <row r="401">
          <cell r="F401" t="str">
            <v>PVC kanalizācijas līkums Dn 160 45gr</v>
          </cell>
        </row>
        <row r="402">
          <cell r="F402" t="str">
            <v>PVC kanalizācijas līkums Dn 160 67gr</v>
          </cell>
        </row>
        <row r="403">
          <cell r="F403" t="str">
            <v>PVC kanalizācijas līkums Dn 160 90gr</v>
          </cell>
        </row>
        <row r="404">
          <cell r="F404" t="str">
            <v>PVC kanalizācijas līkums Dn 200 15gr</v>
          </cell>
        </row>
        <row r="405">
          <cell r="F405" t="str">
            <v>PVC kanalizācijas līkums Dn 200 30gr</v>
          </cell>
        </row>
        <row r="406">
          <cell r="F406" t="str">
            <v>PVC kanalizācijas līkums Dn 200 45gr</v>
          </cell>
        </row>
        <row r="407">
          <cell r="F407" t="str">
            <v>PVC kanalizācijas līkums Dn 200 67gr</v>
          </cell>
        </row>
        <row r="408">
          <cell r="F408" t="str">
            <v>PVC kanalizācijas līkums Dn 200 90gr</v>
          </cell>
        </row>
        <row r="409">
          <cell r="F409" t="str">
            <v>PVC kanalizācijas līkums Dn 250 45gr</v>
          </cell>
        </row>
        <row r="410">
          <cell r="F410" t="str">
            <v>PVC kanalizācijas līkums Dn 250 90gr</v>
          </cell>
        </row>
        <row r="411">
          <cell r="F411" t="str">
            <v>PVC kanalizācijas līkums Dn 315 45gr</v>
          </cell>
        </row>
        <row r="412">
          <cell r="F412" t="str">
            <v>PVC kanalizācijas pretvārsts Dn 110</v>
          </cell>
        </row>
        <row r="413">
          <cell r="F413" t="str">
            <v>PVC kanalizācijas pretvārsts Dn 160</v>
          </cell>
        </row>
        <row r="414">
          <cell r="F414" t="str">
            <v>PVC kanalizācijas remontuzmava Dn 110</v>
          </cell>
        </row>
        <row r="415">
          <cell r="F415" t="str">
            <v>PVC kanalizācijas remontuzmava Dn 160</v>
          </cell>
        </row>
        <row r="416">
          <cell r="F416" t="str">
            <v>PVC kanalizācijas remontuzmava Dn 250</v>
          </cell>
        </row>
        <row r="417">
          <cell r="F417" t="str">
            <v>PVC kanalizācijas remontuzmava Dn 315</v>
          </cell>
        </row>
        <row r="418">
          <cell r="F418" t="str">
            <v>PVC kanalizācijas revizija Dn 110</v>
          </cell>
        </row>
        <row r="419">
          <cell r="F419" t="str">
            <v xml:space="preserve">PVC kanalizācijas revizija Dn 160 </v>
          </cell>
        </row>
        <row r="420">
          <cell r="F420" t="str">
            <v xml:space="preserve">PVC kanalizācijas revizija Dn 200 </v>
          </cell>
        </row>
        <row r="421">
          <cell r="F421" t="str">
            <v>PVC kanalizācijas revizija Dn 250</v>
          </cell>
        </row>
        <row r="422">
          <cell r="F422" t="str">
            <v>PVC kanalizācijas T-gab Dn 110/110 45gr</v>
          </cell>
        </row>
        <row r="423">
          <cell r="F423" t="str">
            <v>PVC kanalizācijas T-gab Dn 110/110 90gr</v>
          </cell>
        </row>
        <row r="424">
          <cell r="F424" t="str">
            <v>PVC kanalizācijas T-gab DN 160/110 45gr</v>
          </cell>
        </row>
        <row r="425">
          <cell r="F425" t="str">
            <v>PVC kanalizācijas T-gab DN 160/110 90gr</v>
          </cell>
        </row>
        <row r="426">
          <cell r="F426" t="str">
            <v>PVC kanalizācijas T-gab Dn 160/160 45gr</v>
          </cell>
        </row>
        <row r="427">
          <cell r="F427" t="str">
            <v>PVC kanalizācijas T-gab Dn 160/160 90gr</v>
          </cell>
        </row>
        <row r="428">
          <cell r="F428" t="str">
            <v>PVC kanalizācijas T-gab Dn 200/110 45gr</v>
          </cell>
        </row>
        <row r="429">
          <cell r="F429" t="str">
            <v>PVC kanalizācijas T-gab Dn 200/110 90gr</v>
          </cell>
        </row>
        <row r="430">
          <cell r="F430" t="str">
            <v>PVC kanalizācijas T-gab Dn 200/160 45gr</v>
          </cell>
        </row>
        <row r="431">
          <cell r="F431" t="str">
            <v>PVC kanalizācijas T-gab Dn 200/160 90gr</v>
          </cell>
        </row>
        <row r="432">
          <cell r="F432" t="str">
            <v>PVC kanalizācijas T-gab Dn 200/200 45gr</v>
          </cell>
        </row>
        <row r="433">
          <cell r="F433" t="str">
            <v>PVC kanalizācijas T-gab Dn 200/200 90gr</v>
          </cell>
        </row>
        <row r="434">
          <cell r="F434" t="str">
            <v>PVC kanalizācijas T-gab Dn 250/160 45gr</v>
          </cell>
        </row>
        <row r="435">
          <cell r="F435" t="str">
            <v>PVC kanalizācijas T-gab Dn 250/160 90gr</v>
          </cell>
        </row>
        <row r="436">
          <cell r="F436" t="str">
            <v>PVC kanalizācijas T-gab Dn 250/200 45gr</v>
          </cell>
        </row>
        <row r="437">
          <cell r="F437" t="str">
            <v>PVC kanalizācijas T-gab Dn 250/200 90gr</v>
          </cell>
        </row>
        <row r="438">
          <cell r="F438" t="str">
            <v>PVC kanalizācijas T-gab Dn 250/250 45gr</v>
          </cell>
        </row>
        <row r="439">
          <cell r="F439" t="str">
            <v>PVC kanalizācijas T-gab Dn 250/250 90gr</v>
          </cell>
        </row>
        <row r="440">
          <cell r="F440" t="str">
            <v>PVC kanalizācijas T-gab Dn 315/160 45gr</v>
          </cell>
        </row>
        <row r="441">
          <cell r="F441" t="str">
            <v>PVC kanalizācijas T-gab Dn 315/160 90gr</v>
          </cell>
        </row>
        <row r="442">
          <cell r="F442" t="str">
            <v>PVC kanalizācijas T-gab Dn 315/200 45gr</v>
          </cell>
        </row>
        <row r="443">
          <cell r="F443" t="str">
            <v>PVC kanalizācijas T-gab Dn 315/200 90gr</v>
          </cell>
        </row>
        <row r="444">
          <cell r="F444" t="str">
            <v>PVC kanalizācijas T-gab Dn 315/250 45gr</v>
          </cell>
        </row>
        <row r="445">
          <cell r="F445" t="str">
            <v>PVC kanalizācijas T-gab Dn 315/250 90gr</v>
          </cell>
        </row>
        <row r="446">
          <cell r="F446" t="str">
            <v>PVC kanalizācijas T-gab Dn 315/315 45gr</v>
          </cell>
        </row>
        <row r="447">
          <cell r="F447" t="str">
            <v>PVC kanalizācijas T-gab Dn 315/315 90gr</v>
          </cell>
        </row>
        <row r="448">
          <cell r="F448" t="str">
            <v>PVC pāreja Dn 160/110</v>
          </cell>
        </row>
        <row r="449">
          <cell r="F449" t="str">
            <v>PVC pāreja Dn 200/160</v>
          </cell>
        </row>
        <row r="450">
          <cell r="F450" t="str">
            <v>PVC pāreja Dn 250/200</v>
          </cell>
        </row>
        <row r="451">
          <cell r="F451" t="str">
            <v>PVC pāreja Dn 315/200</v>
          </cell>
        </row>
        <row r="452">
          <cell r="F452" t="str">
            <v>PVC pāreja no uzmavas uz betona vai keramikas cauruli Dn 110/160</v>
          </cell>
        </row>
        <row r="453">
          <cell r="F453" t="str">
            <v>PVC pāreja no uzmavas uz betona vai keramikas cauruli Dn 160/224</v>
          </cell>
        </row>
        <row r="454">
          <cell r="F454" t="str">
            <v>PVC pāreja no uzmavas uz betona vai keramikas cauruli Dn 200/300</v>
          </cell>
        </row>
        <row r="455">
          <cell r="F455" t="str">
            <v>PVC pāreja no uzmavas uz betona vai keramikas cauruli Dn 250/354</v>
          </cell>
        </row>
        <row r="456">
          <cell r="F456" t="str">
            <v>PVC pāreja no uzmavas uz betona vai keramikas cauruli Dn 315/416</v>
          </cell>
        </row>
        <row r="457">
          <cell r="F457" t="str">
            <v>PVC termouzmava uz ķeta cauruli 110/126</v>
          </cell>
        </row>
        <row r="458">
          <cell r="F458" t="str">
            <v>PVC termouzmava uz ķeta cauruli 160/180</v>
          </cell>
        </row>
        <row r="459">
          <cell r="F459" t="str">
            <v>PVC termouzmava uz ķeta cauruli 200/265</v>
          </cell>
        </row>
        <row r="460">
          <cell r="F460" t="str">
            <v>PVC uzmavas noslēgtapa Dn 110</v>
          </cell>
        </row>
        <row r="461">
          <cell r="F461" t="str">
            <v>PVC uzmavas noslēgtapa Dn 160</v>
          </cell>
        </row>
        <row r="462">
          <cell r="F462" t="str">
            <v>PVC uzmavas noslēgtapa Dn 200</v>
          </cell>
        </row>
        <row r="463">
          <cell r="F463" t="str">
            <v>PVC uzmavas noslēgtapa Dn 250</v>
          </cell>
        </row>
        <row r="464">
          <cell r="F464" t="str">
            <v>PVC uzmavas noslēgtapa Dn 315</v>
          </cell>
        </row>
        <row r="465">
          <cell r="F465" t="str">
            <v>PP Caurules ar uzmavu dubultsienu (EN13476, Ieguldes klase T8) (Uponor Duplex) Dn 160/142</v>
          </cell>
        </row>
        <row r="466">
          <cell r="F466" t="str">
            <v>PP Caurules ar uzmavu dubultsienu (EN13476, Ieguldes klase T8) (Uponor Duplex) Dn 200/174</v>
          </cell>
        </row>
        <row r="467">
          <cell r="F467" t="str">
            <v>PP Caurules ar uzmavu dubultsienu (EN13476, Ieguldes klase T8) (Uponor Duplex) Dn 250/216</v>
          </cell>
        </row>
        <row r="468">
          <cell r="F468" t="str">
            <v>PP Caurules ar uzmavu dubultsienu (EN13476, Ieguldes klase T8) (Uponor Duplex) Dn 315/277</v>
          </cell>
        </row>
        <row r="469">
          <cell r="F469" t="str">
            <v>PP Caurules ar uzmavu dubultsienu (EN13476, Ieguldes klase T8) (Uponor Duplex) Dn 400/351</v>
          </cell>
        </row>
        <row r="470">
          <cell r="F470" t="str">
            <v>PP Caurules ar uzmavu monolītsienu (EN13476, Ieguldes klase T8) (Uponor Ultra Rib 2) Dn 200</v>
          </cell>
        </row>
        <row r="471">
          <cell r="F471" t="str">
            <v>PP Caurules ar uzmavu monolītsienu (EN13476, Ieguldes klase T8) (Uponor Ultra Rib 2) Dn 250</v>
          </cell>
        </row>
        <row r="472">
          <cell r="F472" t="str">
            <v>PP Caurules ar uzmavu monolītsienu (EN13476, Ieguldes klase T8) (Uponor Ultra Rib 2) Dn 315</v>
          </cell>
        </row>
        <row r="473">
          <cell r="F473" t="str">
            <v>PP Caurules ar uzmavu monolītsienu (EN13476, Ieguldes klase T8) (Uponor Ultra Rib 2) Dn 450</v>
          </cell>
        </row>
        <row r="474">
          <cell r="F474" t="str">
            <v>PP Caurules ar uzmavu monolītsienu (EN13476, Ieguldes klase T8) (Uponor Ultra Rib 2) Dn 560</v>
          </cell>
        </row>
        <row r="475">
          <cell r="F475" t="str">
            <v>Iemūrējamais blīvēšanas elements 140mm</v>
          </cell>
        </row>
        <row r="476">
          <cell r="F476" t="str">
            <v>Iemūrējamais blīvēšanas elements 175mm</v>
          </cell>
        </row>
        <row r="477">
          <cell r="F477" t="str">
            <v>Iemūrējamais blīvēšanas elements 200mm</v>
          </cell>
        </row>
        <row r="478">
          <cell r="F478" t="str">
            <v>PVC remontuzmava D110mm spiedvadam WAVIN</v>
          </cell>
        </row>
        <row r="479">
          <cell r="F479" t="str">
            <v>PVC remontuzmava D63 spiedvadam WAVIN</v>
          </cell>
        </row>
        <row r="480">
          <cell r="F480" t="str">
            <v>PVC remontuzmava D90mm spiedvadam WAVIN</v>
          </cell>
        </row>
        <row r="481">
          <cell r="F481" t="str">
            <v>Akas grodi un lūkas</v>
          </cell>
        </row>
        <row r="482">
          <cell r="F482" t="str">
            <v>Betona grods Ø1m, h=1m</v>
          </cell>
        </row>
        <row r="483">
          <cell r="F483" t="str">
            <v>Betona grods Ø1m, h=0.60m</v>
          </cell>
        </row>
        <row r="484">
          <cell r="F484" t="str">
            <v>Betona grods Ø1m, h=0.50m</v>
          </cell>
        </row>
        <row r="485">
          <cell r="F485" t="str">
            <v>Betona grods Ø1m, h=0.30m</v>
          </cell>
        </row>
        <row r="486">
          <cell r="F486" t="str">
            <v>Betona grods Ø1.5m, h=1m</v>
          </cell>
        </row>
        <row r="487">
          <cell r="F487" t="str">
            <v>Betona grods Ø1.5m, h=0.75m</v>
          </cell>
        </row>
        <row r="488">
          <cell r="F488" t="str">
            <v>Betona grods Ø1.5m, h=0.50m</v>
          </cell>
        </row>
        <row r="489">
          <cell r="F489" t="str">
            <v>Betona grods Ø1.5m, h=0.25m</v>
          </cell>
        </row>
        <row r="490">
          <cell r="F490" t="str">
            <v>Betona grods AG Ø2m, h=1m</v>
          </cell>
        </row>
        <row r="491">
          <cell r="F491" t="str">
            <v>Betona grods AG Ø2m, h=0.75m</v>
          </cell>
        </row>
        <row r="492">
          <cell r="F492" t="str">
            <v>Betona grods AG Ø2m, h=0.50m</v>
          </cell>
        </row>
        <row r="493">
          <cell r="F493" t="str">
            <v>Betona grods AG Ø1m, h=1m</v>
          </cell>
        </row>
        <row r="494">
          <cell r="F494" t="str">
            <v>Betona grods AG Ø1m, h=0.60m</v>
          </cell>
        </row>
        <row r="495">
          <cell r="F495" t="str">
            <v>Betona grods AG Ø1m, h=0.50m</v>
          </cell>
        </row>
        <row r="496">
          <cell r="F496" t="str">
            <v>Betona grods AG Ø1m, h=0.30m</v>
          </cell>
        </row>
        <row r="497">
          <cell r="F497" t="str">
            <v>Betona grods AG Ø1.5m, h=1m</v>
          </cell>
        </row>
        <row r="498">
          <cell r="F498" t="str">
            <v>Betona grods AG Ø1.5m, h=0.75m</v>
          </cell>
        </row>
        <row r="499">
          <cell r="F499" t="str">
            <v>Betona grods AG Ø1.5m, h=0.50m</v>
          </cell>
        </row>
        <row r="500">
          <cell r="F500" t="str">
            <v>Betona grods AG Ø1.5m, h=0.25m</v>
          </cell>
        </row>
        <row r="501">
          <cell r="F501" t="str">
            <v>Betona grods AG Ø2m, h=1m</v>
          </cell>
        </row>
        <row r="502">
          <cell r="F502" t="str">
            <v>Betona grods AG Ø2m, h=0.75m</v>
          </cell>
        </row>
        <row r="503">
          <cell r="F503" t="str">
            <v>Betona grods AG Ø2m, h=0.50m</v>
          </cell>
        </row>
        <row r="504">
          <cell r="F504" t="str">
            <v>Betona grods ar dibenu AGD Ø1m, h=1m</v>
          </cell>
        </row>
        <row r="505">
          <cell r="F505" t="str">
            <v>Betona grods ar dibenu AGD Ø1m, h=0.60m</v>
          </cell>
        </row>
        <row r="506">
          <cell r="F506" t="str">
            <v>Betona grods ar dibenu AGD Ø1.5m, h=1m</v>
          </cell>
        </row>
        <row r="507">
          <cell r="F507" t="str">
            <v>Betona grods ar dibenu AGD Ø2m, h=1m</v>
          </cell>
        </row>
        <row r="508">
          <cell r="F508" t="str">
            <v>Betona grods AGK (konus) Ø1m/0.625m, h=0.60m</v>
          </cell>
        </row>
        <row r="509">
          <cell r="F509" t="str">
            <v>Betona grods AGK (konus) Ø1m/0.7m, h=0.60m</v>
          </cell>
        </row>
        <row r="510">
          <cell r="F510" t="str">
            <v>Betona grodu pamats KCD-10 (h=100mm)</v>
          </cell>
        </row>
        <row r="511">
          <cell r="F511" t="str">
            <v>Betona grodu pamats KCD-15 (h=120mm)</v>
          </cell>
        </row>
        <row r="512">
          <cell r="F512" t="str">
            <v>Betona grodu pamats KCD-20 (h=120mm)</v>
          </cell>
        </row>
        <row r="513">
          <cell r="F513" t="str">
            <v>Betona grodu vāks AGP-10 (h=100mm)</v>
          </cell>
        </row>
        <row r="514">
          <cell r="F514" t="str">
            <v>Betona grodu vāks AGP-15 (h=100mm)</v>
          </cell>
        </row>
        <row r="515">
          <cell r="F515" t="str">
            <v>Betona grodu vāks AGP-20 (h=120mm)</v>
          </cell>
        </row>
        <row r="516">
          <cell r="F516" t="str">
            <v>Betona grodu vāks Ø1,2m</v>
          </cell>
        </row>
        <row r="517">
          <cell r="F517" t="str">
            <v>Betona grodu vāks Ø1,7m</v>
          </cell>
        </row>
        <row r="518">
          <cell r="F518" t="str">
            <v>Betona grodu vāks Ø2,3m</v>
          </cell>
        </row>
        <row r="519">
          <cell r="F519" t="str">
            <v>Betona grodu vāks Ø1m bez atveres lūkai</v>
          </cell>
        </row>
        <row r="520">
          <cell r="F520" t="str">
            <v>Betona grodu vāks Ø1,4m bez atveres lūkai</v>
          </cell>
        </row>
        <row r="521">
          <cell r="F521" t="str">
            <v>Betona grodu vāks Ø1,2m bez atveres lūkai</v>
          </cell>
        </row>
        <row r="522">
          <cell r="F522" t="str">
            <v>Betona grodu vāks Ø1,7m bez atveres lūkai</v>
          </cell>
        </row>
        <row r="523">
          <cell r="F523" t="str">
            <v>Betona grodu vāks Ø2.2m bez atveres lūkai</v>
          </cell>
        </row>
        <row r="524">
          <cell r="F524" t="str">
            <v>Izlīdzināšanas gredzens</v>
          </cell>
        </row>
        <row r="525">
          <cell r="F525" t="str">
            <v>Izlīdzināšanas gredzens (Ø0.625m, h=100mm)</v>
          </cell>
        </row>
        <row r="526">
          <cell r="F526" t="str">
            <v>Izlīdzināšanas gredzens (Ø0.625m, h=80mm)</v>
          </cell>
        </row>
        <row r="527">
          <cell r="F527" t="str">
            <v>Izlīdzināšanas gredzens (Ø0.625m, h=60mm)</v>
          </cell>
        </row>
        <row r="528">
          <cell r="F528" t="str">
            <v>Izlīdzināšanas gredzens (Ø0.7m, h=100mm)</v>
          </cell>
        </row>
        <row r="529">
          <cell r="F529" t="str">
            <v>Izlīdzināšanas gredzens (Ø0.7m, h=80mm)</v>
          </cell>
        </row>
        <row r="530">
          <cell r="F530" t="str">
            <v>Izlīdzināšanas gredzens (Ø0.7m, h=60mm)</v>
          </cell>
        </row>
        <row r="531">
          <cell r="F531" t="str">
            <v>Saliekamo dzelzsbetona aku montāžas komplekts - grodu blīvgumijas, aizsarguzmavas cauruļu iebetonēšanai, hidroizolācija</v>
          </cell>
        </row>
        <row r="532">
          <cell r="F532" t="str">
            <v>Aka no saliekamiem dz/b elementiem DN 1000mm un iestrādātiem gumijas blīvgredzeniem, komplektā ietverti kāpšļi un dubultu hidroizolāciju, aku dz/b konstrukcija atbilstoši LVS EN 206-1 prasībām, lietojamā betona klase  C25, ūdens caurlaidības marka W10, salizturība F200, ķīmiskā noturība pret hlorīdu iedarbību. Dziļums no 2,00m līdz 3,00m.</v>
          </cell>
        </row>
        <row r="533">
          <cell r="F533" t="str">
            <v>Aka no saliekamiem dz/b elementiem DN 1500mm un iestrādātiem gumijas blīvgredzeniem, komplektā ietverti kāpšļi un dubultu hidroizolāciju, aku dz/b konstrukcija atbilstoši LVS EN 206-1 prasībām, lietojamā betona klase  C25, ūdens caurlaidības marka W10, salizturība F200, ķīmiskā noturība pret hlorīdu iedarbību. Dziļums līdz 2,50m.</v>
          </cell>
        </row>
        <row r="534">
          <cell r="F534" t="str">
            <v>"Peldošā" A15 ķeta lūka Ø400mm, atbilstoši LVS EN 124 prasībām</v>
          </cell>
        </row>
        <row r="535">
          <cell r="F535" t="str">
            <v>"Peldošā" A15 ķeta lūka Ø600mm, atbilstoši LVS EN 124 prasībām</v>
          </cell>
        </row>
        <row r="536">
          <cell r="F536" t="str">
            <v>"Peldošā" A15 ķeta lūka Ø700mm, atbilstoši LVS EN 124 prasībām</v>
          </cell>
        </row>
        <row r="537">
          <cell r="F537" t="str">
            <v>"Nepeldošā" A15 ķeta lūka Ø400mm, atbilstoši LVS EN 124 prasībām</v>
          </cell>
        </row>
        <row r="538">
          <cell r="F538" t="str">
            <v>"Nepeldošā" A15 ķeta lūka Ø600mm, atbilstoši LVS EN 124 prasībām</v>
          </cell>
        </row>
        <row r="539">
          <cell r="F539" t="str">
            <v>"Nepeldošā" A15 ķeta lūka Ø700mm, atbilstoši LVS EN 124 prasībām</v>
          </cell>
        </row>
        <row r="540">
          <cell r="F540" t="str">
            <v>"Peldošā" B125 ķeta lūka Ø400mm, atbilstoši LVS EN 124 prasībām</v>
          </cell>
        </row>
        <row r="541">
          <cell r="F541" t="str">
            <v>"Peldošā" B125 ķeta lūka Ø600mm, atbilstoši LVS EN 124 prasībām</v>
          </cell>
        </row>
        <row r="542">
          <cell r="F542" t="str">
            <v>"Peldošā" B125 ķeta lūka Ø700mm, atbilstoši LVS EN 124 prasībām</v>
          </cell>
        </row>
        <row r="543">
          <cell r="F543" t="str">
            <v>"Peldošā" B125 ķeta lūka Ø700mm, atbilstoši LVS EN 124 prasībām, ar enģi un blīvgumiju</v>
          </cell>
        </row>
        <row r="544">
          <cell r="F544" t="str">
            <v>"Nepeldošā" B125 ķeta lūka Ø400mm, atbilstoši LVS EN 124 prasībām</v>
          </cell>
        </row>
        <row r="545">
          <cell r="F545" t="str">
            <v>"Nepeldošā" B125 ķeta lūka Ø600mm, atbilstoši LVS EN 124 prasībām</v>
          </cell>
        </row>
        <row r="546">
          <cell r="F546" t="str">
            <v>"Nepeldošā" B125 ķeta lūka Ø700mm, atbilstoši LVS EN 124 prasībām</v>
          </cell>
        </row>
        <row r="547">
          <cell r="F547" t="str">
            <v>"Nepeldošā" B125 ķeta lūka Ø700mm, atbilstoši LVS EN 124 prasībām, ar enģi un blīvgumiju</v>
          </cell>
        </row>
        <row r="548">
          <cell r="F548" t="str">
            <v>"Peldošā" C250 ķeta lūka Ø400mm, atbilstoši LVS EN 124 prasībām</v>
          </cell>
        </row>
        <row r="549">
          <cell r="F549" t="str">
            <v>"Peldošā" C250 ķeta lūka Ø600mm, atbilstoši LVS EN 124 prasībām</v>
          </cell>
        </row>
        <row r="550">
          <cell r="F550" t="str">
            <v>"Peldošā" C250 ķeta lūka Ø700mm, atbilstoši LVS EN 124 prasībām</v>
          </cell>
        </row>
        <row r="551">
          <cell r="F551" t="str">
            <v>"Peldošā" C250 ķeta lūka Ø700mm, atbilstoši LVS EN 124 prasībām, ar enģi un blīvgumiju</v>
          </cell>
        </row>
        <row r="552">
          <cell r="F552" t="str">
            <v>"Nepeldošā" C250 ķeta lūka Ø400mm, atbilstoši LVS EN 124 prasībām</v>
          </cell>
        </row>
        <row r="553">
          <cell r="F553" t="str">
            <v>"Nepeldošā" C250 ķeta lūka Ø600mm, atbilstoši LVS EN 124 prasībām</v>
          </cell>
        </row>
        <row r="554">
          <cell r="F554" t="str">
            <v>"Nepeldošā" C250 ķeta lūka Ø700mm, atbilstoši LVS EN 124 prasībām</v>
          </cell>
        </row>
        <row r="555">
          <cell r="F555" t="str">
            <v>"Nepeldošā" C250 ķeta lūka Ø700mm, atbilstoši LVS EN 124 prasībām, ar enģi un blīvgumiju</v>
          </cell>
        </row>
        <row r="556">
          <cell r="F556" t="str">
            <v>"Peldošā" D400 ķeta lūka Ø400mm, atbilstoši LVS EN 124 prasībām</v>
          </cell>
        </row>
        <row r="557">
          <cell r="F557" t="str">
            <v>"Peldošā" D400 ķeta lūka Ø600mm, atbilstoši LVS EN 124 prasībām</v>
          </cell>
        </row>
        <row r="558">
          <cell r="F558" t="str">
            <v>"Peldošā" D400 ķeta lūka Ø700mm, atbilstoši LVS EN 124 prasībām</v>
          </cell>
        </row>
        <row r="559">
          <cell r="F559" t="str">
            <v>"Peldošā" D400 ķeta lūka Ø700mm, atbilstoši LVS EN 124 prasībām, ar enģi un blīvgumiju</v>
          </cell>
        </row>
        <row r="560">
          <cell r="F560" t="str">
            <v>"Nepeldošā" D400 ķeta lūka Ø400mm, atbilstoši LVS EN 124 prasībām</v>
          </cell>
        </row>
        <row r="561">
          <cell r="F561" t="str">
            <v>"Nepeldošā" D400 ķeta lūka Ø600mm, atbilstoši LVS EN 124 prasībām</v>
          </cell>
        </row>
        <row r="562">
          <cell r="F562" t="str">
            <v>"Nepeldošā" D400 ķeta lūka Ø700mm, atbilstoši LVS EN 124 prasībām</v>
          </cell>
        </row>
        <row r="563">
          <cell r="F563" t="str">
            <v>"Nepeldošā" D400 ķeta lūka Ø800mm, atbilstoši LVS EN 124 prasībām</v>
          </cell>
        </row>
        <row r="564">
          <cell r="F564" t="str">
            <v>"Nepeldošā" D400 ķeta lūka Ø800mm, atbilstoši LVS EN 124 prasībām, ar enģi un blīvgumiju</v>
          </cell>
        </row>
        <row r="565">
          <cell r="F565" t="str">
            <v>"Peldošā" E600 ķeta lūka Ø700mm, atbilstoši LVS EN 124 prasībām (brauktuvēm ar satiksmes intensitātei AADTj, pievestā ≥3.5 tūkst.)</v>
          </cell>
        </row>
        <row r="566">
          <cell r="F566" t="str">
            <v>"Peldošā" F900 ķeta lūka Ø700mm, atbilstoši LVS EN 124 prasībām (brauktuvēm ar satiksmes intensitātei AADTj, pievestā ≥3.5 tūkst.)</v>
          </cell>
        </row>
        <row r="567">
          <cell r="F567" t="str">
            <v>Teleskopisko caurule Ø315</v>
          </cell>
        </row>
        <row r="568">
          <cell r="F568" t="str">
            <v>Nerūsējošā tērauda siets 20x20x2.5mm</v>
          </cell>
        </row>
        <row r="569">
          <cell r="F569" t="str">
            <v>Siltumizolācija TENAPORS EXTRA EPS 150</v>
          </cell>
        </row>
        <row r="570">
          <cell r="F570" t="str">
            <v>Individuāli izgatavojams koka vāks ar Zn skārda apsūvumu 1x1m</v>
          </cell>
        </row>
        <row r="572">
          <cell r="F572" t="str">
            <v>Ūdensvads</v>
          </cell>
        </row>
        <row r="573">
          <cell r="F573" t="str">
            <v>Caurules un veidgabali</v>
          </cell>
        </row>
        <row r="574">
          <cell r="F574" t="str">
            <v>Kompresijas uzmava d63x63</v>
          </cell>
        </row>
        <row r="575">
          <cell r="F575" t="str">
            <v>Polietilēna caurule PN10 63x3,8</v>
          </cell>
        </row>
        <row r="578">
          <cell r="F578" t="str">
            <v>Akas</v>
          </cell>
        </row>
        <row r="580">
          <cell r="F580" t="str">
            <v>Cits ūdensapgādes aprīkojums</v>
          </cell>
        </row>
        <row r="582">
          <cell r="F582" t="str">
            <v>Sadzīves kanalizācija</v>
          </cell>
        </row>
        <row r="583">
          <cell r="F583" t="str">
            <v>Caurules un veidgabali</v>
          </cell>
        </row>
        <row r="585">
          <cell r="F585" t="str">
            <v>Akas</v>
          </cell>
        </row>
        <row r="587">
          <cell r="F587" t="str">
            <v>Cits sadzīves kanalizācijas aprīkojums</v>
          </cell>
        </row>
        <row r="589">
          <cell r="F589" t="str">
            <v xml:space="preserve">Lietus ūdens kanalizācija </v>
          </cell>
        </row>
        <row r="590">
          <cell r="F590" t="str">
            <v>Caurules un veidgabali</v>
          </cell>
        </row>
        <row r="592">
          <cell r="F592" t="str">
            <v>Akas un gūlijas</v>
          </cell>
        </row>
        <row r="593">
          <cell r="F593" t="str">
            <v>Aka no saliekamiem dz/b elementiem DN 1000mm un iestrādātiem gumijas blīvgredzeniem, komplektā ietverti kāpšļi un dubultu hidroizolāciju, aku dz/b konstrukcija atbilstoši LVS EN 206-1 prasībām, lietojamā betona klase  C25, ūdens caurlaidības marka W10, salizturība F200, ķīmiskā noturība pret hlorīdu iedarbību. Dziļums no 2,00m līdz 3,00m.</v>
          </cell>
        </row>
        <row r="594">
          <cell r="F594" t="str">
            <v>Aka no saliekamiem dz/b elementiem DN 1500mm un iestrādātiem gumijas blīvgredzeniem, komplektā ietverti kāpšļi un dubultu hidroizolāciju, aku dz/b konstrukcija atbilstoši LVS EN 206-1 prasībām, lietojamā betona klase  C25, ūdens caurlaidības marka W10, salizturība F200, ķīmiskā noturība pret hlorīdu iedarbību. Dziļums līdz 2,50m.</v>
          </cell>
        </row>
        <row r="595">
          <cell r="F595" t="str">
            <v>Plastmasas gūlija ar nosēddaļu un "četrstūra" ķeta rāmi, Ø400mm h=1.20m</v>
          </cell>
        </row>
        <row r="596">
          <cell r="F596" t="str">
            <v>Plastmasas gūlija ar nosēddaļu čuguna rāmi un resti, diam. 400mm līdz 2.5m</v>
          </cell>
        </row>
        <row r="597">
          <cell r="F597" t="str">
            <v>Virsūdeņu uztvērējs (gūlija) DN 400 ar 0.7m nosēddaļu H=līdz 2m (pēc ražotāja komplektācijas: komplektā ar korpusu, teleskopisko un augstuma regulēšanas cauruli, blīvgredzenu, manžeti teleskopiskajai caurulei, ķeta rāmi un restu vāku)</v>
          </cell>
        </row>
        <row r="598">
          <cell r="F598" t="str">
            <v>Virsūdeņu uztvērējs (gūlija) DN 400 ar 0.7m nosēddaļu H=no 2 līdz 3m (pēc ražotāja komplektācijas: komplektā ar korpusu, teleskopisko un augstuma regulēšanas cauruli, blīvgredzenu, manžeti teleskopiskajai caurulei, ķeta rāmi un restu vāku)</v>
          </cell>
        </row>
        <row r="599">
          <cell r="F599" t="str">
            <v>Plastmasas skataka ar šahtu Ø400, teleskopisko cauruli Ø315 un 40 tn čuguna rāmi un vāku</v>
          </cell>
        </row>
        <row r="600">
          <cell r="F600" t="str">
            <v>Polimērbetona gūlija ar čuguna rāmi un nosegrežģi ar sifonu un plastmasas duļķu uztvērēju ar DN100 (ACO gūlija ar Pointlock noslēgu - Pas.Nr.10500)</v>
          </cell>
        </row>
        <row r="601">
          <cell r="F601" t="str">
            <v>Drenāža</v>
          </cell>
        </row>
        <row r="602">
          <cell r="F602" t="str">
            <v>Drenāžas redukcija 92x58</v>
          </cell>
        </row>
        <row r="603">
          <cell r="F603" t="str">
            <v>Drenāžas redukcija 128x92</v>
          </cell>
        </row>
        <row r="604">
          <cell r="F604" t="str">
            <v>Drenāžas redukcija 160x128</v>
          </cell>
        </row>
        <row r="605">
          <cell r="F605" t="str">
            <v>Drenāžas T-gabals 58x58</v>
          </cell>
        </row>
        <row r="606">
          <cell r="F606" t="str">
            <v>Drenāžas T-gabals 92x92</v>
          </cell>
        </row>
        <row r="607">
          <cell r="F607" t="str">
            <v>Drenāžas T-gabals 128x128</v>
          </cell>
        </row>
        <row r="608">
          <cell r="F608" t="str">
            <v>Drenāžas T-gabals 128x92 redukcijas</v>
          </cell>
        </row>
        <row r="609">
          <cell r="F609" t="str">
            <v>Drenāžas T-gabals 160x160</v>
          </cell>
        </row>
        <row r="610">
          <cell r="F610" t="str">
            <v>Drenāžas līkums 92x92 90gr</v>
          </cell>
        </row>
        <row r="611">
          <cell r="F611" t="str">
            <v>Drenāžas līkums 128x128 90gr</v>
          </cell>
        </row>
        <row r="612">
          <cell r="F612" t="str">
            <v>Drenāžas noslēgtapa Dn58</v>
          </cell>
        </row>
        <row r="613">
          <cell r="F613" t="str">
            <v>Drenāžas noslēgtapa Dn92</v>
          </cell>
        </row>
        <row r="614">
          <cell r="F614" t="str">
            <v>Drenāžas noslēgtapa Dn128</v>
          </cell>
        </row>
        <row r="615">
          <cell r="F615" t="str">
            <v>Drenāžas noslēgtapa Dn160</v>
          </cell>
        </row>
        <row r="616">
          <cell r="F616" t="str">
            <v>PVC drenāžas caurule 58/50 ar ģeotekstila filtru (rullī 50m)</v>
          </cell>
        </row>
        <row r="617">
          <cell r="F617" t="str">
            <v>PVC drenāžas caurule 75/65 ar ģeotekstila filtru (rullī 50m)</v>
          </cell>
        </row>
        <row r="618">
          <cell r="F618" t="str">
            <v>PVC drenāžas caurule 92/80 ar ģeotekstila filtru (rullī 50m)</v>
          </cell>
        </row>
        <row r="619">
          <cell r="F619" t="str">
            <v>PVC drenāžas caurule 126/113 ar ģeotekstila filtru (rullī 10m)</v>
          </cell>
        </row>
        <row r="620">
          <cell r="F620" t="str">
            <v>PVC drenāžas caurule 126/113 ar ģeotekstila filtru (rullī 50m)</v>
          </cell>
        </row>
        <row r="621">
          <cell r="F621" t="str">
            <v>PVC drenāžas caurule 160/145 ar ģeotekstila filtru (rullī 50m)</v>
          </cell>
        </row>
        <row r="622">
          <cell r="F622" t="str">
            <v>Pāreja uz gludsienu cauruli Dn 92/110</v>
          </cell>
        </row>
        <row r="623">
          <cell r="F623" t="str">
            <v>Pāreja uz gludsienu cauruli Dn 128/110</v>
          </cell>
        </row>
        <row r="624">
          <cell r="F624" t="str">
            <v>Pāreja uz gludsienu cauruli Dn 92/110 WAVIN</v>
          </cell>
        </row>
        <row r="625">
          <cell r="F625" t="str">
            <v>Pāreja uz gludsienu cauruli Dn 128/110 WAVIN</v>
          </cell>
        </row>
        <row r="626">
          <cell r="F626" t="str">
            <v>PVC drenāžas caurule 58/50 bez filtra (rullī 50m)</v>
          </cell>
        </row>
        <row r="627">
          <cell r="F627" t="str">
            <v>PVC drenāžas caurule 74/65 bez filtra (rullī 50m)</v>
          </cell>
        </row>
        <row r="628">
          <cell r="F628" t="str">
            <v>PVC drenāžas caurule 92/80 bez filtra (rullī 50m) ZILA</v>
          </cell>
        </row>
        <row r="629">
          <cell r="F629" t="str">
            <v>PVC drenāžas caurule 92/80 bez filtra (rullī 60m) BALTA</v>
          </cell>
        </row>
        <row r="630">
          <cell r="F630" t="str">
            <v>PVC drenāžas caurule 128/113 bez filtra (rullī 50m)</v>
          </cell>
        </row>
        <row r="631">
          <cell r="F631" t="str">
            <v>PVC drenāžas caurule 160/145 bez filtra (rullī 50m)</v>
          </cell>
        </row>
        <row r="632">
          <cell r="F632" t="str">
            <v>PVC dren.caur. 58/50 ar kokosa filtru (rullī 50m)</v>
          </cell>
        </row>
        <row r="633">
          <cell r="F633" t="str">
            <v>PVC dren.caur. 58/50 ar kokosa filtru (rullī 150m)</v>
          </cell>
        </row>
        <row r="634">
          <cell r="F634" t="str">
            <v>PVC dren.caur. 92/80 ar kokosa filtru (rullī 75m)</v>
          </cell>
        </row>
        <row r="635">
          <cell r="F635" t="str">
            <v>PVC dren.caur. 92/80 ar kokosa filtru (rullī 25m)</v>
          </cell>
        </row>
        <row r="636">
          <cell r="F636" t="str">
            <v>PVC dren.caur.128/113 ar kokosa filtru (rullī 50m)</v>
          </cell>
        </row>
        <row r="637">
          <cell r="F637" t="str">
            <v>PVC dren.caur.160/145 ar kokosa filtru (rullī 25m)</v>
          </cell>
        </row>
        <row r="638">
          <cell r="F638" t="str">
            <v>PVC dren.caur.128/113 ar kokosa filtru (rullī 10m)</v>
          </cell>
        </row>
        <row r="639">
          <cell r="F639" t="str">
            <v>Drenāžas dubultuzmava Dn58</v>
          </cell>
        </row>
        <row r="640">
          <cell r="F640" t="str">
            <v>Drenāžas dubultuzmava Dn74</v>
          </cell>
        </row>
        <row r="641">
          <cell r="F641" t="str">
            <v>Drenāžas dubultuzmava Dn92</v>
          </cell>
        </row>
        <row r="642">
          <cell r="F642" t="str">
            <v>Drenāžas dubultuzmava Dn128</v>
          </cell>
        </row>
        <row r="643">
          <cell r="F643" t="str">
            <v>Drenāžas dubultuzmava Dn160</v>
          </cell>
        </row>
        <row r="644">
          <cell r="F644" t="str">
            <v>380 º perforētas HDPE caurules ar ģeotekstila filtru Ø200mm</v>
          </cell>
        </row>
        <row r="645">
          <cell r="F645" t="str">
            <v>380 º perforētas HDPE caurules ar ģeotekstila filtru Ø250mm</v>
          </cell>
        </row>
        <row r="646">
          <cell r="F646" t="str">
            <v>380 º perforētas HDPE caurules ar ģeotekstila filtru Ø300mm</v>
          </cell>
        </row>
        <row r="647">
          <cell r="F647" t="str">
            <v>380 º perforētas HDPE caurules ar ģeotekstila filtru Ø400mm</v>
          </cell>
        </row>
        <row r="648">
          <cell r="F648" t="str">
            <v>380 º perforētas HDPE caurules ar ģeotekstila filtru Ø500mm</v>
          </cell>
        </row>
        <row r="651">
          <cell r="F651" t="str">
            <v>Līnijveida drenāža</v>
          </cell>
        </row>
        <row r="652">
          <cell r="F652" t="str">
            <v>ACO Multiline V100 kanāla korpuss (TIPS 1,2,3,4,5 ar čuguna malu)</v>
          </cell>
        </row>
        <row r="653">
          <cell r="F653" t="str">
            <v>ACO Multiline V150 kanāla korpuss</v>
          </cell>
        </row>
        <row r="654">
          <cell r="F654" t="str">
            <v>ACO Multiline smilšķērājs V100 (augstums 45cm) uz DN 100 ar divdaļīgu PVC sifonu</v>
          </cell>
        </row>
        <row r="655">
          <cell r="F655" t="str">
            <v>ACO Multiline smilšķērājs V100 (augstums 60cm) uz DN 100 ar divdaļīgu PVC sifonu</v>
          </cell>
        </row>
        <row r="656">
          <cell r="F656" t="str">
            <v>ACO Multiline smilšķērājs V100 (augstums 45cm) uz DN 150 ar divdaļīgu PVC sifonu</v>
          </cell>
        </row>
        <row r="657">
          <cell r="F657" t="str">
            <v>ACO Multiline smilšķērājs V100 (augstums 60cm) uz DN 150 ar divdaļīgu PVC sifonu</v>
          </cell>
        </row>
        <row r="658">
          <cell r="F658" t="str">
            <v>ACO Multiline smilšķērājs V150 uz DN 150</v>
          </cell>
        </row>
        <row r="659">
          <cell r="F659" t="str">
            <v>ACO Multiline smilšķērājs V150 uz DN 200</v>
          </cell>
        </row>
        <row r="660">
          <cell r="F660" t="str">
            <v>ACO Multiline V100 gala noslēgs</v>
          </cell>
        </row>
        <row r="661">
          <cell r="F661" t="str">
            <v>ACO Multiline V150 gala noslēgs</v>
          </cell>
        </row>
        <row r="662">
          <cell r="F662" t="str">
            <v>Čuguna Spraišļrežģis SW 12mm (slodzes klase C250)</v>
          </cell>
        </row>
        <row r="663">
          <cell r="F663" t="str">
            <v>Čuguna Spraišļrežģis SW 12mm (slodzes klase D400)</v>
          </cell>
        </row>
        <row r="665">
          <cell r="F665" t="str">
            <v>Cits LK aprīkojums</v>
          </cell>
        </row>
        <row r="668">
          <cell r="F668" t="str">
            <v>Dažādi darbi</v>
          </cell>
        </row>
        <row r="669">
          <cell r="F669" t="str">
            <v>Baseini un to aprīkojumi</v>
          </cell>
        </row>
        <row r="670">
          <cell r="F670" t="str">
            <v>Vides aizsardzības projekti – komunālo atkritumu izgāztuves, attīrīšanas ietaišu un ūdens atdzelžošanas stacijas</v>
          </cell>
        </row>
        <row r="671">
          <cell r="F671" t="str">
            <v>Tehnoloģisko iekārtu montāža</v>
          </cell>
        </row>
        <row r="672">
          <cell r="F672" t="str">
            <v>Labiekārtošanas darbi</v>
          </cell>
        </row>
        <row r="673">
          <cell r="F673" t="str">
            <v>Vispārīgie labiekārtošanas darbi</v>
          </cell>
        </row>
        <row r="674">
          <cell r="F674" t="str">
            <v>Zālāja sēklas (izsējas norma 1 kg uz 50 m²)</v>
          </cell>
        </row>
        <row r="675">
          <cell r="F675" t="str">
            <v>Zālāja sēklas paredzētas sporta laukumiem (ganibu airene 50%, plavas skarene 50%. Daudzgadīgs. Izsējas norma 1 kg uz 30 m²)</v>
          </cell>
        </row>
        <row r="676">
          <cell r="F676" t="str">
            <v>Augu zeme h=10cm apsēta ar zāļu sēklām</v>
          </cell>
        </row>
        <row r="677">
          <cell r="F677" t="str">
            <v>Augu zeme h=15cm apsēta ar zāļu sēklām</v>
          </cell>
        </row>
        <row r="681">
          <cell r="F681" t="str">
            <v>Ielu, parku un sporta laukumu aprīkojums</v>
          </cell>
        </row>
        <row r="682">
          <cell r="F682" t="str">
            <v>Parki</v>
          </cell>
        </row>
        <row r="683">
          <cell r="F683" t="str">
            <v>Atkritumu tvertne</v>
          </cell>
        </row>
        <row r="684">
          <cell r="F684" t="str">
            <v>Metāla atkritumu urna (LIFE XXI PA679 vai analogs)</v>
          </cell>
        </row>
        <row r="685">
          <cell r="F685" t="str">
            <v>Cinkota statīvs līdz 5 velosipēdu novietošanai</v>
          </cell>
        </row>
        <row r="686">
          <cell r="F686" t="str">
            <v>Parka soliņi</v>
          </cell>
        </row>
        <row r="687">
          <cell r="F687" t="str">
            <v>Parka soliņi L=3m (AS "Krāsainie lējumi" ar kodu: 20204)</v>
          </cell>
        </row>
        <row r="688">
          <cell r="F688" t="str">
            <v>Parka soliņš L=1.8m (Neo Barcino - UM304 vai analogs)</v>
          </cell>
        </row>
        <row r="689">
          <cell r="F689" t="str">
            <v>Mizota impregnēta masīvkoka soliņš bez atzveltnes 400x3000xH400mm (Pinotex Ultra tonis 376 riekstkoks)</v>
          </cell>
        </row>
        <row r="690">
          <cell r="F690" t="str">
            <v>Koka tiltiņš</v>
          </cell>
        </row>
        <row r="691">
          <cell r="F691" t="str">
            <v>Nojume velosipēdu stāvvietām "Arch" tipa  SIA "Vt East"</v>
          </cell>
        </row>
        <row r="692">
          <cell r="F692" t="str">
            <v>Cinkota statīva līdz 5 velosipēdu novietošanai uzstādīšana</v>
          </cell>
        </row>
        <row r="693">
          <cell r="F693" t="str">
            <v>Velosipēdu novietošanai statīva pārvietošana (demontāža un uzstādīšana)</v>
          </cell>
        </row>
        <row r="694">
          <cell r="F694" t="str">
            <v>Atkritumu šķirošanas laukuma pārvietošana</v>
          </cell>
        </row>
        <row r="695">
          <cell r="F695" t="str">
            <v>Stiklšķiedras karogu masts h=6m ar iekšēju vinčas mehānismu</v>
          </cell>
        </row>
        <row r="697">
          <cell r="F697" t="str">
            <v>Sporta laukumi</v>
          </cell>
        </row>
        <row r="698">
          <cell r="F698" t="str">
            <v>Vingrošanas stacija</v>
          </cell>
        </row>
        <row r="699">
          <cell r="F699" t="str">
            <v>Pievilkšanās stienis</v>
          </cell>
        </row>
        <row r="700">
          <cell r="F700" t="str">
            <v>Basketbola grozs ar vairogu 1800mm x 1050mm, projekcija 1200mm, betonējams, standarta stīpa, tīkliņš (kvadrātveida profils 120x120x4mm, atbilst EN1271)</v>
          </cell>
        </row>
        <row r="701">
          <cell r="F701" t="str">
            <v>Futbola vārti (ar tīklu)</v>
          </cell>
        </row>
        <row r="702">
          <cell r="F702" t="str">
            <v>Volejbola laukuma aprīkojuma komplekts (volejbola tīkls, stabi, laukuma līnijas)</v>
          </cell>
        </row>
        <row r="703">
          <cell r="F703" t="str">
            <v>Tāllekšanas atspēriena dēlis (Polanik S-0294)</v>
          </cell>
        </row>
        <row r="704">
          <cell r="F704" t="str">
            <v>Balta poliuretāna krāsa līnijām (patēriņš 0.07l/m²)</v>
          </cell>
        </row>
        <row r="705">
          <cell r="F705" t="str">
            <v>Basketbola grozs ar stiklšķiedras vairogu 1800mm x 1050mm, projekcija 1500mm, betonējama kapsula, standarta stīpa, tīkliņš (kvadrātveida profils 120x120x4mm, atbilst EN1271)</v>
          </cell>
        </row>
        <row r="707">
          <cell r="F707" t="str">
            <v>Bērnu rotaļu laukumi</v>
          </cell>
        </row>
        <row r="708">
          <cell r="F708" t="str">
            <v>Slidkalniņš</v>
          </cell>
        </row>
        <row r="709">
          <cell r="F709" t="str">
            <v>Līdzsvara baļķis (5-12.g. bērniem)</v>
          </cell>
        </row>
        <row r="710">
          <cell r="F710" t="str">
            <v>Šūpoles ar divām šūpošanās vietām no kurām viena aprīkota ar zīdaiņu krēsliņu (2-5.g. bērniem)</v>
          </cell>
        </row>
        <row r="711">
          <cell r="F711" t="str">
            <v>Šūpoles ar divām šūpošanās vietām (5-12.g. bērniem)</v>
          </cell>
        </row>
        <row r="712">
          <cell r="F712" t="str">
            <v>Atsperšūpole (2-5.g. bērniem)</v>
          </cell>
        </row>
        <row r="713">
          <cell r="F713" t="str">
            <v>Smilšu kaste (2-5.g. bērniem)</v>
          </cell>
        </row>
        <row r="714">
          <cell r="F714" t="str">
            <v>Rotaļu komplekss (2-5.g. bērniem)</v>
          </cell>
        </row>
        <row r="716">
          <cell r="F716" t="str">
            <v>Apzaļumošana</v>
          </cell>
        </row>
        <row r="717">
          <cell r="F717" t="str">
            <v>Sagatavota augu zeme stādījumiem (pievesta)</v>
          </cell>
        </row>
        <row r="718">
          <cell r="F718" t="str">
            <v>Sagatavota augu zeme stādījumiem (sagatavota no atgūtās augu zemes)</v>
          </cell>
        </row>
        <row r="719">
          <cell r="F719" t="str">
            <v>Mēslojums esošās grunts ielabošanai</v>
          </cell>
        </row>
        <row r="720">
          <cell r="F720" t="str">
            <v>Augu zeme (pievesta)</v>
          </cell>
        </row>
        <row r="721">
          <cell r="F721" t="str">
            <v>Augu zeme (atgūta)</v>
          </cell>
        </row>
        <row r="722">
          <cell r="F722" t="str">
            <v>Skujkoku mizu mulča rožu stādījumiem (50l)</v>
          </cell>
        </row>
        <row r="723">
          <cell r="F723" t="str">
            <v>Priežu mizu mulča 20-40mm (50l)</v>
          </cell>
        </row>
        <row r="724">
          <cell r="F724" t="str">
            <v>Koka režģis 200x60cm (acs 20cm)</v>
          </cell>
        </row>
        <row r="725">
          <cell r="F725" t="str">
            <v>Vasaras puķes</v>
          </cell>
        </row>
        <row r="726">
          <cell r="F726" t="str">
            <v>Lauku kļava (Acer campestre H=200cm)</v>
          </cell>
        </row>
        <row r="727">
          <cell r="F727" t="str">
            <v>Ķīnas kadiķis (Juniperus chinensis 'Expansa Variegata')</v>
          </cell>
        </row>
        <row r="729">
          <cell r="F729" t="str">
            <v>Ziemcietes (Rozes)</v>
          </cell>
        </row>
        <row r="730">
          <cell r="F730" t="str">
            <v>Floribundrozes</v>
          </cell>
        </row>
        <row r="731">
          <cell r="F731" t="str">
            <v>Floribundroze "Golden Years"</v>
          </cell>
        </row>
        <row r="733">
          <cell r="F733" t="str">
            <v>Klājeniskās rozes</v>
          </cell>
        </row>
        <row r="735">
          <cell r="F735" t="str">
            <v>Krūmus rozes</v>
          </cell>
        </row>
        <row r="737">
          <cell r="F737" t="str">
            <v>Miniatūrrozes</v>
          </cell>
        </row>
        <row r="739">
          <cell r="F739" t="str">
            <v>Parka rozes</v>
          </cell>
        </row>
        <row r="741">
          <cell r="F741" t="str">
            <v>Tējhibrīdrozes</v>
          </cell>
        </row>
        <row r="743">
          <cell r="F743" t="str">
            <v>Vēsturiskās rozes</v>
          </cell>
        </row>
        <row r="745">
          <cell r="F745" t="str">
            <v>Vīteņrozes (stīgotājrozes)</v>
          </cell>
        </row>
        <row r="746">
          <cell r="F746" t="str">
            <v>Vīteņroze "Goldstern"</v>
          </cell>
        </row>
        <row r="747">
          <cell r="F747" t="str">
            <v>Vīteņroze. "New Down"</v>
          </cell>
        </row>
        <row r="749">
          <cell r="F749" t="str">
            <v>Ziemcietes (Pārējās)</v>
          </cell>
        </row>
        <row r="750">
          <cell r="F750" t="str">
            <v>Peonija Belij parus. Paeonia.</v>
          </cell>
        </row>
        <row r="751">
          <cell r="F751" t="str">
            <v>Esošā Peonija. Paeonia. (izrokot esošo augu un sadalot 4 vienādās daļās)</v>
          </cell>
        </row>
        <row r="753">
          <cell r="F753" t="str">
            <v>Augļu koki un ogulāji</v>
          </cell>
        </row>
        <row r="756">
          <cell r="F756" t="str">
            <v>Dekoratīvie kokaugi</v>
          </cell>
        </row>
        <row r="757">
          <cell r="F757" t="str">
            <v>Kalnu priede. Pinus mugo. (stāds 50-60cm)</v>
          </cell>
        </row>
        <row r="758">
          <cell r="F758" t="str">
            <v>Irbeņlapu fizokarps. Physocarpus opulifolius. (stāds 50-70cm)</v>
          </cell>
        </row>
        <row r="759">
          <cell r="F759" t="str">
            <v>Irbeņlapu fizokarps. Physocarpus opulifolius. (stāds 60-80cm)</v>
          </cell>
        </row>
        <row r="760">
          <cell r="F760" t="str">
            <v>Irbeņlapu fizokarps. Physocarpus opulifolius. (stāds 100-130cm)</v>
          </cell>
        </row>
        <row r="761">
          <cell r="F761" t="str">
            <v>Parastais ceriņš "Etna". Syringa vulgaris. (stāds 20-40cm)</v>
          </cell>
        </row>
        <row r="762">
          <cell r="F762" t="str">
            <v>Parastais ceriņš "Etna". Syringa vulgaris. (stāds 60-80cm)</v>
          </cell>
        </row>
        <row r="763">
          <cell r="F763" t="str">
            <v>Parastais kadiķis "Hibernica". Juniperus communis.</v>
          </cell>
        </row>
        <row r="765">
          <cell r="F765" t="str">
            <v>Koki</v>
          </cell>
        </row>
        <row r="766">
          <cell r="F766" t="str">
            <v>Parastā kļava. Acer platanoides. (stāds 170cm)</v>
          </cell>
        </row>
        <row r="770">
          <cell r="F770" t="str">
            <v>Žogi un vārtiņi</v>
          </cell>
        </row>
        <row r="771">
          <cell r="F771" t="str">
            <v>Žogi</v>
          </cell>
        </row>
        <row r="772">
          <cell r="F772" t="str">
            <v>Žoga stabu uzstādīšana</v>
          </cell>
        </row>
        <row r="773">
          <cell r="F773" t="str">
            <v>Žoga stabi BEKASPORT 4800x80x50x3mm (standarta zaļa RAL 6005 krāsa) ar cepurītēm</v>
          </cell>
        </row>
        <row r="774">
          <cell r="F774" t="str">
            <v>Žoga stabi 4800x80x60x4mm (cinkots no iekšpuses un ārpuses, pārklāts ar poliestera slāni, zaļa RAL 6005 krāsa) ar cepurītēm bez urbumiem</v>
          </cell>
        </row>
        <row r="775">
          <cell r="F775" t="str">
            <v>Individuāli izgatavojami žoga stabi 1500x40x60/1,3mm (cinkots no iekšpuses un ārpuses, pārklāts ar poliestera slāni, standarta RAL 6005 (zaļa) krāsa) ar stiprinājumu vietām un plastikāta cepurītēm</v>
          </cell>
        </row>
        <row r="777">
          <cell r="F777" t="str">
            <v>Žoga uzstādīšana</v>
          </cell>
        </row>
        <row r="778">
          <cell r="F778" t="str">
            <v>Žoga paneļi Nylofor® 2D (2500x1030mm) acs izmērs 200x50 ar fiksatoriem (standarta zaļa RAL 6005 krāsa)</v>
          </cell>
        </row>
        <row r="779">
          <cell r="F779" t="str">
            <v>Žoga paneļi Nylofor® 2D (2500x2030mm) acs izmērs 200x50 ar fiksatoriem (standarta zaļa RAL 6005 krāsa)</v>
          </cell>
        </row>
        <row r="780">
          <cell r="F780" t="str">
            <v>Žoga paneļi Nylofor® 2D Super (2500x1030mm) acs izmērs 200x50 ar fiksatoriem (standarta zaļa RAL 6005 krāsa)</v>
          </cell>
        </row>
        <row r="781">
          <cell r="F781" t="str">
            <v>Žoga paneļi Nylofor® 2D Super (2500x2030mm) acs izmērs 200x50 ar fiksatoriem (standarta zaļa RAL 6005 krāsa)</v>
          </cell>
        </row>
        <row r="782">
          <cell r="F782" t="str">
            <v>Žoga paneļi Nylofor® 2D Super (2500x2030mm) acs izmērs 200x100 ar fiksatoriem (standarta zaļa RAL 6005 krāsa)</v>
          </cell>
        </row>
        <row r="783">
          <cell r="F783" t="str">
            <v>Žoga paneļi Nylofor® Medium (2500x1030mm) acs izmērs 100x50 ar fiksatoriem (standarta zaļa RAL 6005 krāsa)</v>
          </cell>
        </row>
        <row r="784">
          <cell r="F784" t="str">
            <v>Žoga paneļi Nylofor® Medium (2500x2030mm) acs izmērs 100x50 ar fiksatoriem (standarta zaļa RAL 6005 krāsa)</v>
          </cell>
        </row>
        <row r="785">
          <cell r="F785" t="str">
            <v>Žoga paneļi Nylofor® 3D (2500x1030mm Ø5/5mm) acs izmērs 200x50 ar fiksatoriem (standarta zaļa RAL 6005 krāsa)</v>
          </cell>
        </row>
        <row r="786">
          <cell r="F786" t="str">
            <v>Žoga paneļi Nylofor® 3D (2500x2030mm Ø5/5mm) acs izmērs 200x50 ar fiksatoriem (standarta zaļa RAL 6005 krāsa)</v>
          </cell>
        </row>
        <row r="787">
          <cell r="F787" t="str">
            <v>Žoga paneļu Nylofor® 3D fiksatori</v>
          </cell>
        </row>
        <row r="788">
          <cell r="F788" t="str">
            <v>Impregnēti virpoti mieti taisniem galiem 100x3000</v>
          </cell>
        </row>
        <row r="789">
          <cell r="F789" t="str">
            <v>Impregnēti virpoti mieti fāzētiem galiem 100x3000</v>
          </cell>
        </row>
        <row r="790">
          <cell r="F790" t="str">
            <v>Vārti</v>
          </cell>
        </row>
        <row r="791">
          <cell r="F791" t="str">
            <v>Vienviru metāla vārtiņi 1000x2000mm ar Nylofor 3D žoga paneli un mehānisko atslēgu (zaļa RAL 6005 krāsa)</v>
          </cell>
        </row>
        <row r="792">
          <cell r="F792" t="str">
            <v>Divviru metāla iebraucamie vārti (Egidia 3D) 1700x3000mm ar Nylofor 3D žoga paneli (h=1,7m) un mehānisko atslēgu (zaļa RAL 6005 krāsa)</v>
          </cell>
        </row>
        <row r="793">
          <cell r="F793" t="str">
            <v>Divviru metāla iebraucamie vārti (Egidia 3D) 1700x3500mm ar Nylofor 3D žoga paneli (h=1,7m) un mehānisko atslēgu (zaļa RAL 6005 krāsa)</v>
          </cell>
        </row>
        <row r="794">
          <cell r="F794" t="str">
            <v>Divviru metāla iebraucamie vārti (Egidia 3D) 1700x4000mm ar Nylofor 3D žoga paneli (h=1,7m) un mehānisko atslēgu (zaļa RAL 6005 krāsa)</v>
          </cell>
        </row>
        <row r="796">
          <cell r="F796" t="str">
            <v>Speciālie darbi un būves</v>
          </cell>
        </row>
        <row r="797">
          <cell r="F797" t="str">
            <v>Spridzināšanas darbi</v>
          </cell>
        </row>
        <row r="798">
          <cell r="F798" t="str">
            <v>Tilti un caurtekas</v>
          </cell>
        </row>
        <row r="799">
          <cell r="F799" t="str">
            <v>Tilti</v>
          </cell>
        </row>
        <row r="800">
          <cell r="F800" t="str">
            <v>Esošā tilta un balstu demontāža</v>
          </cell>
        </row>
        <row r="801">
          <cell r="F801" t="str">
            <v>Būvbeders rakšana</v>
          </cell>
        </row>
        <row r="802">
          <cell r="F802" t="str">
            <v>Ģeotekstila ieklāšana caurtekas pamata nostiprināšanai/pastiprināšanai</v>
          </cell>
        </row>
        <row r="803">
          <cell r="F803" t="str">
            <v>Šķembu pamata izbūve, h = 0,50 m</v>
          </cell>
        </row>
        <row r="805">
          <cell r="F805" t="str">
            <v>Caurteku izbūve</v>
          </cell>
        </row>
        <row r="806">
          <cell r="F806" t="str">
            <v>Plastmasas T8 ieguldes klases caurteka Ø200mm</v>
          </cell>
        </row>
        <row r="807">
          <cell r="F807" t="str">
            <v>Plastmasas T8 ieguldes klases caurteka Ø250mm</v>
          </cell>
        </row>
        <row r="808">
          <cell r="F808" t="str">
            <v>Plastmasas T8 ieguldes klases caurteka Ø300mm</v>
          </cell>
        </row>
        <row r="809">
          <cell r="F809" t="str">
            <v>Plastmasas T8 ieguldes klases caurteka Ø400mm</v>
          </cell>
        </row>
        <row r="810">
          <cell r="F810" t="str">
            <v>Plastmasas T8 ieguldes klases caurteka Ø500mm</v>
          </cell>
        </row>
        <row r="811">
          <cell r="F811" t="str">
            <v>Plastmasas T8 ieguldes klases caurteka Ø600mm</v>
          </cell>
        </row>
        <row r="812">
          <cell r="F812" t="str">
            <v>Plastmasas T8 ieguldes klases caurteka Ø700mm</v>
          </cell>
        </row>
        <row r="813">
          <cell r="F813" t="str">
            <v>Plastmasas T8 ieguldes klases caurteka Ø800mm</v>
          </cell>
        </row>
        <row r="814">
          <cell r="F814" t="str">
            <v>Plastmasas T8 ieguldes klases caurteka Ø1000mm</v>
          </cell>
        </row>
        <row r="815">
          <cell r="F815" t="str">
            <v>HDPE T8 ieguldes klases caurteka Ø200mm (PECOR OPTIMA vai analoga)</v>
          </cell>
        </row>
        <row r="816">
          <cell r="F816" t="str">
            <v>HDPE T8 ieguldes klases caurteka Ø250mm (PECOR OPTIMA vai analoga)</v>
          </cell>
        </row>
        <row r="817">
          <cell r="F817" t="str">
            <v>HDPE T8 ieguldes klases caurteka Ø300mm (PECOR OPTIMA vai analoga)</v>
          </cell>
        </row>
        <row r="818">
          <cell r="F818" t="str">
            <v>HDPE T8 ieguldes klases caurteka Ø400mm (PECOR OPTIMA vai analoga)</v>
          </cell>
        </row>
        <row r="819">
          <cell r="F819" t="str">
            <v>HDPE T8 ieguldes klases caurteka Ø500mm (PECOR OPTIMA vai analoga)</v>
          </cell>
        </row>
        <row r="820">
          <cell r="F820" t="str">
            <v>HDPE T8 ieguldes klases caurteka Ø600mm (PECOR OPTIMA vai analoga)</v>
          </cell>
        </row>
        <row r="821">
          <cell r="F821" t="str">
            <v>HDPE T8 ieguldes klases caurteka Ø700mm (PECOR OPTIMA vai analoga)</v>
          </cell>
        </row>
        <row r="822">
          <cell r="F822" t="str">
            <v>HDPE T8 ieguldes klases caurteka Ø800mm (PECOR OPTIMA vai analoga)</v>
          </cell>
        </row>
        <row r="823">
          <cell r="F823" t="str">
            <v>HDPE T8 ieguldes klases caurteka Ø1000mm (PECOR OPTIMA vai analoga)</v>
          </cell>
        </row>
        <row r="824">
          <cell r="F824" t="str">
            <v>HDPE T8 ieguldes klases caurteka Ø2000mm (PECOR OPTIMA vai analoga)</v>
          </cell>
        </row>
        <row r="825">
          <cell r="F825" t="str">
            <v>HDPE T8 ieguldes klases caurteka Ø1200mm (UPOROL vai analoga)</v>
          </cell>
        </row>
        <row r="826">
          <cell r="F826" t="str">
            <v>HDPE T8 ieguldes klases caurteka Ø1300mm (UPOROL vai analoga)</v>
          </cell>
        </row>
        <row r="827">
          <cell r="F827" t="str">
            <v>HDPE T8 ieguldes klases caurteka Ø1400mm (UPOROL vai analoga)</v>
          </cell>
        </row>
        <row r="828">
          <cell r="F828" t="str">
            <v>HDPE T8 ieguldes klases caurteka Ø1600mm (UPOROL vai analoga)</v>
          </cell>
        </row>
        <row r="829">
          <cell r="F829" t="str">
            <v>HDPE T4 ieguldes klases caurteka Ø1200mm (UPOROL vai analoga)</v>
          </cell>
        </row>
        <row r="830">
          <cell r="F830" t="str">
            <v>HDPE T4 ieguldes klases caurteka Ø1300mm (UPOROL vai analoga)</v>
          </cell>
        </row>
        <row r="831">
          <cell r="F831" t="str">
            <v>HDPE T4 ieguldes klases caurteka Ø1400mm (UPOROL vai analoga)</v>
          </cell>
        </row>
        <row r="832">
          <cell r="F832" t="str">
            <v>HDPE T4 ieguldes klases caurteka Ø1600mm (UPOROL vai analoga)</v>
          </cell>
        </row>
        <row r="833">
          <cell r="F833" t="str">
            <v>HDPE T4 ieguldes klases caurteka Ø2000mm (UPOROL vai analoga)</v>
          </cell>
        </row>
        <row r="837">
          <cell r="F837" t="str">
            <v>CEĻI UN LAUKUMI</v>
          </cell>
        </row>
        <row r="838">
          <cell r="F838" t="str">
            <v>ZEMES KLĀTNE</v>
          </cell>
        </row>
        <row r="839">
          <cell r="F839" t="str">
            <v>Salizturīgs minerālmateriāls</v>
          </cell>
        </row>
        <row r="840">
          <cell r="F840" t="str">
            <v>Smilts</v>
          </cell>
        </row>
        <row r="841">
          <cell r="F841" t="str">
            <v>Smilšaina grunts</v>
          </cell>
        </row>
        <row r="842">
          <cell r="F842" t="str">
            <v>Neauztais ģeotekstils</v>
          </cell>
        </row>
        <row r="843">
          <cell r="F843" t="str">
            <v>Kokosa šķiedru preterozijas biopaklājs</v>
          </cell>
        </row>
        <row r="844">
          <cell r="F844" t="str">
            <v>Salmu - kokosa preterozijas biopaklājs</v>
          </cell>
        </row>
        <row r="847">
          <cell r="F847" t="str">
            <v>AR SAISTVIELĀM NESAISTĪTĀS KONSTRUKTĪVĀS KĀRTAS</v>
          </cell>
        </row>
        <row r="848">
          <cell r="F848" t="str">
            <v>Dabīgas grants maisījums</v>
          </cell>
        </row>
        <row r="849">
          <cell r="F849" t="str">
            <v>Dabīgas grants maisījums (atb. meža ceļu specif.)</v>
          </cell>
        </row>
        <row r="850">
          <cell r="F850" t="str">
            <v>Dolomīta šķembas fr.0/32</v>
          </cell>
        </row>
        <row r="851">
          <cell r="F851" t="str">
            <v>Dolomīta šķembas fr.0/45</v>
          </cell>
        </row>
        <row r="852">
          <cell r="F852" t="str">
            <v>Dolomīta šķembas fr.0/56</v>
          </cell>
        </row>
        <row r="853">
          <cell r="F853" t="str">
            <v>Dolomīta šķembas fr.0/63</v>
          </cell>
        </row>
        <row r="854">
          <cell r="F854" t="str">
            <v>Dolomīta šķembas fr.20/40</v>
          </cell>
        </row>
        <row r="855">
          <cell r="F855" t="str">
            <v>Dolomīta šķembas fr.40/70</v>
          </cell>
        </row>
        <row r="856">
          <cell r="F856" t="str">
            <v>Dolomīta šķembas fr.5/40</v>
          </cell>
        </row>
        <row r="857">
          <cell r="F857" t="str">
            <v>Grants šķembu maisījums (fr.0/32)</v>
          </cell>
        </row>
        <row r="858">
          <cell r="F858" t="str">
            <v>Grants šķembu maisījums (atgūtais) (fr.0/32)</v>
          </cell>
        </row>
        <row r="859">
          <cell r="F859" t="str">
            <v>Grants šķembu maisījums (fr.0/45)</v>
          </cell>
        </row>
        <row r="860">
          <cell r="F860" t="str">
            <v>Grants šķembu maisījums sajaukts ar augu zemi attiecībā 1:4 (fr.0/32)</v>
          </cell>
        </row>
        <row r="861">
          <cell r="F861" t="str">
            <v>Grants šķembu maisījums sajaukts ar augu zemi attiecībā 1:5 (fr.0/32)</v>
          </cell>
        </row>
        <row r="862">
          <cell r="F862" t="str">
            <v>Minerālmateriāla šķembu maisījums (fr.0/32)</v>
          </cell>
        </row>
        <row r="863">
          <cell r="F863" t="str">
            <v>Minerālmateriāla šķembu maisījums (fr.0/45)</v>
          </cell>
        </row>
        <row r="864">
          <cell r="F864" t="str">
            <v>Smilts (sijāta un mazgāta)</v>
          </cell>
        </row>
        <row r="865">
          <cell r="F865" t="str">
            <v>Smilts (k. filtr.=&gt;1 m/dnn)</v>
          </cell>
        </row>
        <row r="866">
          <cell r="F866" t="str">
            <v>Smilts (nesijāta)</v>
          </cell>
        </row>
        <row r="867">
          <cell r="F867" t="str">
            <v>Smilts, salturīgs minerālmateriāls</v>
          </cell>
        </row>
        <row r="868">
          <cell r="F868" t="str">
            <v>Smilts (vidēji rupja 0.063≤1%)</v>
          </cell>
        </row>
        <row r="869">
          <cell r="F869" t="str">
            <v>Smilts (neskalota)</v>
          </cell>
        </row>
        <row r="873">
          <cell r="F873" t="str">
            <v>Nomaļu uzpildīšana</v>
          </cell>
        </row>
        <row r="877">
          <cell r="F877" t="str">
            <v>Aukstā pārstrāde (reciklēšana)</v>
          </cell>
        </row>
        <row r="878">
          <cell r="F878" t="str">
            <v>Aukstai pārstrādei pievonojamās frakcionētās šķembas, fr.20/45mm</v>
          </cell>
        </row>
        <row r="879">
          <cell r="F879" t="str">
            <v xml:space="preserve">Aukstai pārstrādei pievonojamais cements </v>
          </cell>
        </row>
        <row r="880">
          <cell r="F880" t="str">
            <v>Reciklētā materiāla izlīdzināšana projektētās klātnes platumā</v>
          </cell>
        </row>
        <row r="881">
          <cell r="F881" t="str">
            <v>Ģeotekstils</v>
          </cell>
        </row>
        <row r="882">
          <cell r="F882" t="str">
            <v>ĢeoProma (DuPont TM) platums 200mm (50m² rullī)</v>
          </cell>
        </row>
        <row r="884">
          <cell r="F884" t="str">
            <v>Nesasitītu pamatu gruntēšana</v>
          </cell>
        </row>
        <row r="885">
          <cell r="F885" t="str">
            <v>Bitumena emulsija C50B3</v>
          </cell>
        </row>
        <row r="886">
          <cell r="F886" t="str">
            <v>Bitumena emulsija C60B4</v>
          </cell>
        </row>
        <row r="887">
          <cell r="F887" t="str">
            <v>Bitumena emulsija C65B3</v>
          </cell>
        </row>
        <row r="889">
          <cell r="F889" t="str">
            <v>AR SAISTVIELĀM SAISTĪTĀS KONSTRUKTĪVĀS KĀRTAS</v>
          </cell>
        </row>
        <row r="890">
          <cell r="F890" t="str">
            <v>Karstais asfaltbetons AC6surf</v>
          </cell>
        </row>
        <row r="891">
          <cell r="F891" t="str">
            <v>Karstais asfaltbetons AC8surf</v>
          </cell>
        </row>
        <row r="892">
          <cell r="F892" t="str">
            <v>Karstais asfaltbetons AC11surf</v>
          </cell>
        </row>
        <row r="893">
          <cell r="F893" t="str">
            <v>Karstais asfaltbetons AC16surf</v>
          </cell>
        </row>
        <row r="894">
          <cell r="F894" t="str">
            <v>Karstais asfaltbetons AC11base</v>
          </cell>
        </row>
        <row r="895">
          <cell r="F895" t="str">
            <v>Karstais asfaltbetons AC16base</v>
          </cell>
        </row>
        <row r="896">
          <cell r="F896" t="str">
            <v>Porasfalts PA11</v>
          </cell>
        </row>
        <row r="897">
          <cell r="F897" t="str">
            <v>Sintētiskais segums "Porplastic 2S" (h=6mm + 9mm) (sarkans)</v>
          </cell>
        </row>
        <row r="898">
          <cell r="F898" t="str">
            <v>Sintētiskais segums "Porplastic 2S" (h=6mm + 9mm) (zils)</v>
          </cell>
        </row>
        <row r="899">
          <cell r="F899" t="str">
            <v>Sintētiskais segums "Porplastic SB economic" (h=2mm + 13mm) (sarkans)</v>
          </cell>
        </row>
        <row r="900">
          <cell r="F900" t="str">
            <v>Sintētiskais segums "Porplastic SB economic" (h=2mm + 13mm) (zils)</v>
          </cell>
        </row>
        <row r="901">
          <cell r="F901" t="str">
            <v>Sintētiskais segums Herculan SR National (h=2mm + 11mm) (zils)</v>
          </cell>
        </row>
        <row r="902">
          <cell r="F902" t="str">
            <v>Sintētiskais segums Herculan SR National (h=2mm + 11mm) (sarkans)</v>
          </cell>
        </row>
        <row r="903">
          <cell r="F903" t="str">
            <v>ASFALTBETONA SEGAS VIRSMAS APSTRĀDE</v>
          </cell>
        </row>
        <row r="904">
          <cell r="F904" t="str">
            <v>Vienkāršā Y1B 8/11 virsmas apstrāde ar granīta šķembām uz bituminēta pamata</v>
          </cell>
        </row>
        <row r="905">
          <cell r="F905" t="str">
            <v>Vienkāršā Y1B 11-16 virsmas apstrāde ar granīta šķembām uz bituminēta pamata</v>
          </cell>
        </row>
        <row r="906">
          <cell r="F906" t="str">
            <v>Divkāršā Y2B 8/11 virsmas apstrāde ar granīta šķembām uz bituminēta pamata</v>
          </cell>
        </row>
        <row r="907">
          <cell r="F907" t="str">
            <v>Divkāršā Y2B 8/11 virsmas apstrāde ar granīta šķembām uz grants pamata</v>
          </cell>
        </row>
        <row r="911">
          <cell r="F911" t="str">
            <v>KONSTRUKCIJAS</v>
          </cell>
        </row>
        <row r="912">
          <cell r="F912" t="str">
            <v>Apmales un betona teknes</v>
          </cell>
        </row>
        <row r="913">
          <cell r="F913" t="str">
            <v>Betona apmales 620x185x60 (pelēka)</v>
          </cell>
        </row>
        <row r="914">
          <cell r="F914" t="str">
            <v>Betona apmales 620x185x60 (krāsaina)</v>
          </cell>
        </row>
        <row r="915">
          <cell r="F915" t="str">
            <v>Betona apmales 780x230x80, R=4m</v>
          </cell>
        </row>
        <row r="916">
          <cell r="F916" t="str">
            <v>Betona apmales 780x230x80, R=8m</v>
          </cell>
        </row>
        <row r="917">
          <cell r="F917" t="str">
            <v>Betona apmales 780x300x150, R=0,5m</v>
          </cell>
        </row>
        <row r="918">
          <cell r="F918" t="str">
            <v>Betona apmales 780x300x150, IR=0,5m</v>
          </cell>
        </row>
        <row r="919">
          <cell r="F919" t="str">
            <v>Betona apmales 780x300x150, R=1m</v>
          </cell>
        </row>
        <row r="920">
          <cell r="F920" t="str">
            <v>Betona apmales 780x300x150, R=2m</v>
          </cell>
        </row>
        <row r="921">
          <cell r="F921" t="str">
            <v>Betona apmales 780x300x150, R=3m</v>
          </cell>
        </row>
        <row r="922">
          <cell r="F922" t="str">
            <v>Betona apmales 780x300x150, R=5m</v>
          </cell>
        </row>
        <row r="923">
          <cell r="F923" t="str">
            <v>Betona apmales 1000x300x150</v>
          </cell>
        </row>
        <row r="924">
          <cell r="F924" t="str">
            <v>Betona apmales 1000x300/220x150, L</v>
          </cell>
        </row>
        <row r="925">
          <cell r="F925" t="str">
            <v>Betona apmales 1000x300/220x150, K</v>
          </cell>
        </row>
        <row r="926">
          <cell r="F926" t="str">
            <v>Betona apmales 1000x300/220x150</v>
          </cell>
        </row>
        <row r="927">
          <cell r="F927" t="str">
            <v>Betona apmales 1000x220x150</v>
          </cell>
        </row>
        <row r="928">
          <cell r="F928" t="str">
            <v>Betona apmales 1000x200x80</v>
          </cell>
        </row>
        <row r="929">
          <cell r="F929" t="str">
            <v>Betona elementi "Rondo" 125x500</v>
          </cell>
        </row>
        <row r="930">
          <cell r="F930" t="str">
            <v>Betona elementi "Rondo" 125x800</v>
          </cell>
        </row>
        <row r="931">
          <cell r="F931" t="str">
            <v>Betona ūdens tekne 1000x300x120</v>
          </cell>
        </row>
        <row r="932">
          <cell r="F932" t="str">
            <v>Betona ūdens tekne 1000x500x200/160</v>
          </cell>
        </row>
        <row r="933">
          <cell r="F933" t="str">
            <v>Betona ūdens tekne 255x160x80</v>
          </cell>
        </row>
        <row r="934">
          <cell r="F934" t="str">
            <v>Betona ūdens tekne 350x250x80</v>
          </cell>
        </row>
        <row r="935">
          <cell r="F935" t="str">
            <v>Betona ūdens tekne 800x200x80</v>
          </cell>
        </row>
        <row r="936">
          <cell r="F936" t="str">
            <v>Betona ūdens tekņu 370x210x75</v>
          </cell>
        </row>
        <row r="937">
          <cell r="F937" t="str">
            <v>Rūpnieciski impregnētas koka brusas 75x150x6000</v>
          </cell>
        </row>
        <row r="938">
          <cell r="F938" t="str">
            <v>Rūpnieciski impregnētas koka brusas 75x200x6000</v>
          </cell>
        </row>
        <row r="940">
          <cell r="F940" t="str">
            <v>Bruģakmens segumi</v>
          </cell>
        </row>
        <row r="941">
          <cell r="F941" t="str">
            <v>Bruģakmens - 6cm (atgūtais)</v>
          </cell>
        </row>
        <row r="942">
          <cell r="F942" t="str">
            <v>Bruģakmens - 8cm "taisnstūris"  (pelēks) (ar sarkanām stāvvietas atdalošajām līnijām)</v>
          </cell>
        </row>
        <row r="943">
          <cell r="F943" t="str">
            <v>Bruģakmens- 8cm "taisnstūris"  (pelēks 6:1 sarkans) (ar sarkanām stāvvietas atdalošajām līnijām)</v>
          </cell>
        </row>
        <row r="944">
          <cell r="F944" t="str">
            <v>Bruģakmens - 6cm "mozaīka" (krāsa tiks precizēta)</v>
          </cell>
        </row>
        <row r="945">
          <cell r="F945" t="str">
            <v>Bruģakmens - 6cm "Nostalite" (pelēks ar melnu pa perimetru)</v>
          </cell>
        </row>
        <row r="946">
          <cell r="F946" t="str">
            <v>Bruģakmens - 6cm "taisnstūris" (pelēks)</v>
          </cell>
        </row>
        <row r="947">
          <cell r="F947" t="str">
            <v>Bruģakmens - 6cm "taisnstūris" (pelēks 6:1 sarkans)</v>
          </cell>
        </row>
        <row r="948">
          <cell r="F948" t="str">
            <v>Bruģakmens - 6cm "Konuss-1" (160x120x80x60 pelēks)</v>
          </cell>
        </row>
        <row r="949">
          <cell r="F949" t="str">
            <v>Bruģakmens - 6cm "Konuss-1" (160x120x80x60 krāsains)</v>
          </cell>
        </row>
        <row r="950">
          <cell r="F950" t="str">
            <v>Laukakmens (granīta) Ø15-20cm</v>
          </cell>
        </row>
        <row r="951">
          <cell r="F951" t="str">
            <v>Laukakmens (granīta) Ø10-30cm</v>
          </cell>
        </row>
        <row r="952">
          <cell r="F952" t="str">
            <v>Laukakmens (granīta) Ø15-20cm (atgūtais)</v>
          </cell>
        </row>
        <row r="953">
          <cell r="F953" t="str">
            <v>Laukakmens (granīta) Ø10-30cm (atgūtais)</v>
          </cell>
        </row>
        <row r="955">
          <cell r="F955" t="str">
            <v>APRĪKOJUMS</v>
          </cell>
        </row>
        <row r="958">
          <cell r="F958" t="str">
            <v>SATIKSMES ORGANIZĀCIJA</v>
          </cell>
        </row>
        <row r="959">
          <cell r="F959" t="str">
            <v>Ceļa zīmes un vertikālie apzīmējumi</v>
          </cell>
        </row>
        <row r="960">
          <cell r="F960" t="str">
            <v>Cinkots metāla balsts Ø56mm</v>
          </cell>
        </row>
        <row r="961">
          <cell r="F961" t="str">
            <v>Brīdinājuma zīmes</v>
          </cell>
        </row>
        <row r="962">
          <cell r="F962" t="str">
            <v>Priekšrocības zīmes</v>
          </cell>
        </row>
        <row r="963">
          <cell r="F963" t="str">
            <v>Priekšrocības zīmes (samazināta izmēra)</v>
          </cell>
        </row>
        <row r="964">
          <cell r="F964" t="str">
            <v>Aizlieguma zīmes</v>
          </cell>
        </row>
        <row r="965">
          <cell r="F965" t="str">
            <v>Rīkojuma zīmes</v>
          </cell>
        </row>
        <row r="966">
          <cell r="F966" t="str">
            <v>Norādījuma zīmes</v>
          </cell>
        </row>
        <row r="967">
          <cell r="F967" t="str">
            <v>Virziena rādītāji un informācijas zīmes</v>
          </cell>
        </row>
        <row r="968">
          <cell r="F968" t="str">
            <v>Papildzīmes</v>
          </cell>
        </row>
        <row r="969">
          <cell r="F969" t="str">
            <v>Vertikālie apzīmējumi</v>
          </cell>
        </row>
        <row r="970">
          <cell r="F970" t="str">
            <v>Spogulis D650mm</v>
          </cell>
        </row>
        <row r="971">
          <cell r="F971" t="str">
            <v>Individuāli izgatavojama cinkota konsole</v>
          </cell>
        </row>
        <row r="973">
          <cell r="F973" t="str">
            <v>Horizontālie apzīmējumi</v>
          </cell>
        </row>
        <row r="974">
          <cell r="F974" t="str">
            <v>Horizontālie apzīmējumi krāsoti dodiet ceļu „∆”</v>
          </cell>
        </row>
        <row r="975">
          <cell r="F975" t="str">
            <v>Horizontālie apzīmējumi termoplasts 932</v>
          </cell>
        </row>
        <row r="976">
          <cell r="F976" t="str">
            <v>Horizontālie apzīmējumi termoplasts 931</v>
          </cell>
        </row>
        <row r="977">
          <cell r="F977" t="str">
            <v>Kniedes veloceliņa apzīmēšanai</v>
          </cell>
        </row>
        <row r="980">
          <cell r="F980" t="str">
            <v>SLIEŽU CEĻI</v>
          </cell>
        </row>
        <row r="981">
          <cell r="F981" t="str">
            <v>Dzelzsbetona seguma demontāža</v>
          </cell>
        </row>
        <row r="982">
          <cell r="F982" t="str">
            <v>Pagaidu klājuma uzstādīšana</v>
          </cell>
        </row>
        <row r="983">
          <cell r="F983" t="str">
            <v>Ceļa demontāža pārbrauktuves zonā</v>
          </cell>
        </row>
        <row r="984">
          <cell r="F984" t="str">
            <v>Balasta slāņa noblīvēšana</v>
          </cell>
        </row>
        <row r="985">
          <cell r="F985" t="str">
            <v>Dzelceļa likšana ar koka gulšņiem pārbrauktuves zonā</v>
          </cell>
        </row>
        <row r="986">
          <cell r="F986" t="str">
            <v>Ceļu balastēšana pārbrauktuves zonā</v>
          </cell>
        </row>
        <row r="987">
          <cell r="F987" t="str">
            <v>Ceļa izlīdzināšana un blietēšana pārbrauktuves zonā</v>
          </cell>
        </row>
        <row r="988">
          <cell r="F988" t="str">
            <v>Pārbrauktuves klājuma izlikšana ar gumijas prof. un pārbrauktuves stiprinājumiem</v>
          </cell>
        </row>
        <row r="989">
          <cell r="F989" t="str">
            <v>Balasta uzbēršana, klājuma plātņu iztaisnošana</v>
          </cell>
        </row>
        <row r="990">
          <cell r="F990" t="str">
            <v>Pārēju ierīkošana zem dzelzceļiem 1,1m dziļumā</v>
          </cell>
        </row>
        <row r="991">
          <cell r="F991" t="str">
            <v xml:space="preserve">Būvbedres rakšana un aizbēršana uzmavām, dz.betona balstiem </v>
          </cell>
        </row>
        <row r="992">
          <cell r="F992" t="str">
            <v>Elektriskas centralizācijas  kabeļa  ieguldīšana tranšejas</v>
          </cell>
        </row>
        <row r="993">
          <cell r="F993" t="str">
            <v xml:space="preserve">Kabelis ar hidrofobu aizpildijumu  SBZPU 3x2x0,9 </v>
          </cell>
        </row>
        <row r="994">
          <cell r="F994" t="str">
            <v xml:space="preserve">Kabelis  ar hidrofobu aizpildijumu  SBZPU 7x2x0,9 </v>
          </cell>
        </row>
        <row r="995">
          <cell r="F995" t="str">
            <v>Mastu luksofora ar 2 galviņām montāža</v>
          </cell>
        </row>
        <row r="996">
          <cell r="F996" t="str">
            <v>Pārbrauktuvju luksofora demontāža</v>
          </cell>
        </row>
        <row r="997">
          <cell r="F997" t="str">
            <v>Mastu  luksofora demontāža</v>
          </cell>
        </row>
        <row r="998">
          <cell r="F998" t="str">
            <v>Pārbrauktuvju luksofora montāža</v>
          </cell>
        </row>
        <row r="999">
          <cell r="F999" t="str">
            <v>Izolācijas sliežu salaidnes uzstadīšana</v>
          </cell>
        </row>
        <row r="1000">
          <cell r="F1000" t="str">
            <v>Izolācijas sliežu salaidnes  demontāža</v>
          </cell>
        </row>
        <row r="1001">
          <cell r="F1001" t="str">
            <v>Kabeļa izolācijas elektriskās iztūrības pārbaude</v>
          </cell>
        </row>
        <row r="1002">
          <cell r="F1002" t="str">
            <v>HIDROTEHNISKĀS BŪVES</v>
          </cell>
        </row>
        <row r="1007">
          <cell r="F1007" t="str">
            <v>SPIEDTRAUKI UN REZERVUĀRI</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W121"/>
  <sheetViews>
    <sheetView tabSelected="1" view="pageBreakPreview" zoomScaleNormal="100" zoomScaleSheetLayoutView="100" workbookViewId="0">
      <selection activeCell="E41" sqref="E41"/>
    </sheetView>
  </sheetViews>
  <sheetFormatPr defaultColWidth="4.6640625" defaultRowHeight="10.199999999999999" x14ac:dyDescent="0.25"/>
  <cols>
    <col min="1" max="1" width="9" style="11" customWidth="1"/>
    <col min="2" max="3" width="11.6640625" style="11" customWidth="1"/>
    <col min="4" max="4" width="33.88671875" style="11" customWidth="1"/>
    <col min="5" max="5" width="9.44140625" style="11" customWidth="1"/>
    <col min="6" max="6" width="15.6640625" style="11" customWidth="1"/>
    <col min="7" max="7" width="7.44140625" style="11" bestFit="1" customWidth="1"/>
    <col min="8" max="10" width="6.5546875" style="11" bestFit="1" customWidth="1"/>
    <col min="11" max="255" width="4.6640625" style="11"/>
    <col min="256" max="16384" width="4.6640625" style="12"/>
  </cols>
  <sheetData>
    <row r="1" spans="1:255" x14ac:dyDescent="0.25">
      <c r="A1" s="112"/>
      <c r="B1" s="112"/>
      <c r="C1" s="112"/>
      <c r="D1" s="112"/>
      <c r="E1" s="112"/>
      <c r="F1" s="112"/>
    </row>
    <row r="2" spans="1:255" x14ac:dyDescent="0.25">
      <c r="A2" s="112"/>
      <c r="B2" s="112"/>
      <c r="C2" s="112"/>
      <c r="D2" s="112"/>
      <c r="E2" s="151" t="s">
        <v>16</v>
      </c>
      <c r="F2" s="151"/>
    </row>
    <row r="3" spans="1:255" x14ac:dyDescent="0.25">
      <c r="A3" s="112"/>
      <c r="B3" s="112"/>
      <c r="C3" s="112"/>
      <c r="D3" s="112"/>
      <c r="E3" s="151"/>
      <c r="F3" s="151"/>
    </row>
    <row r="4" spans="1:255" ht="12.75" customHeight="1" x14ac:dyDescent="0.25">
      <c r="A4" s="112"/>
      <c r="B4" s="112"/>
      <c r="C4" s="112"/>
      <c r="D4" s="152" t="s">
        <v>52</v>
      </c>
      <c r="E4" s="152"/>
      <c r="F4" s="152"/>
    </row>
    <row r="5" spans="1:255" ht="12.75" customHeight="1" x14ac:dyDescent="0.25">
      <c r="A5" s="112"/>
      <c r="B5" s="112"/>
      <c r="C5" s="112"/>
      <c r="D5" s="152" t="s">
        <v>67</v>
      </c>
      <c r="E5" s="152"/>
      <c r="F5" s="152"/>
    </row>
    <row r="6" spans="1:255" ht="12.75" customHeight="1" x14ac:dyDescent="0.25">
      <c r="A6" s="112"/>
      <c r="B6" s="112"/>
      <c r="C6" s="112"/>
      <c r="D6" s="142" t="s">
        <v>69</v>
      </c>
      <c r="E6" s="142"/>
      <c r="F6" s="142"/>
    </row>
    <row r="7" spans="1:255" x14ac:dyDescent="0.25">
      <c r="A7" s="112"/>
      <c r="B7" s="112"/>
      <c r="C7" s="112"/>
      <c r="D7" s="112"/>
      <c r="E7" s="152" t="s">
        <v>134</v>
      </c>
      <c r="F7" s="152"/>
    </row>
    <row r="8" spans="1:255" x14ac:dyDescent="0.25">
      <c r="A8" s="112" t="s">
        <v>27</v>
      </c>
      <c r="B8" s="112" t="s">
        <v>26</v>
      </c>
      <c r="C8" s="112"/>
      <c r="D8" s="112"/>
      <c r="E8" s="113" t="s">
        <v>25</v>
      </c>
      <c r="F8" s="114" t="s">
        <v>27</v>
      </c>
      <c r="G8" s="46" t="s">
        <v>27</v>
      </c>
      <c r="H8" s="46" t="s">
        <v>27</v>
      </c>
      <c r="I8" s="46" t="s">
        <v>27</v>
      </c>
      <c r="J8" s="46" t="s">
        <v>27</v>
      </c>
    </row>
    <row r="9" spans="1:255" x14ac:dyDescent="0.25">
      <c r="A9" s="112"/>
      <c r="B9" s="112"/>
      <c r="C9" s="112"/>
      <c r="D9" s="112"/>
      <c r="E9" s="92"/>
      <c r="F9" s="115"/>
    </row>
    <row r="10" spans="1:255" x14ac:dyDescent="0.25">
      <c r="A10" s="112"/>
      <c r="B10" s="112"/>
      <c r="C10" s="112"/>
      <c r="D10" s="112"/>
      <c r="E10" s="92"/>
      <c r="F10" s="115"/>
    </row>
    <row r="11" spans="1:255" ht="11.25" customHeight="1" x14ac:dyDescent="0.25">
      <c r="A11" s="143" t="s">
        <v>0</v>
      </c>
      <c r="B11" s="143"/>
      <c r="C11" s="148" t="s">
        <v>130</v>
      </c>
      <c r="D11" s="148"/>
      <c r="E11" s="148"/>
      <c r="F11" s="148"/>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row>
    <row r="12" spans="1:255" ht="12.75" customHeight="1" x14ac:dyDescent="0.25">
      <c r="A12" s="144" t="s">
        <v>1</v>
      </c>
      <c r="B12" s="144"/>
      <c r="C12" s="149">
        <v>90000050970</v>
      </c>
      <c r="D12" s="149"/>
      <c r="E12" s="149"/>
      <c r="F12" s="149"/>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row>
    <row r="13" spans="1:255" ht="12.75" customHeight="1" x14ac:dyDescent="0.25">
      <c r="A13" s="144" t="s">
        <v>2</v>
      </c>
      <c r="B13" s="144"/>
      <c r="C13" s="149" t="s">
        <v>131</v>
      </c>
      <c r="D13" s="149"/>
      <c r="E13" s="149"/>
      <c r="F13" s="149"/>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row>
    <row r="14" spans="1:255" ht="12.75" customHeight="1" x14ac:dyDescent="0.25">
      <c r="A14" s="143" t="s">
        <v>3</v>
      </c>
      <c r="B14" s="143"/>
      <c r="C14" s="150"/>
      <c r="D14" s="150"/>
      <c r="E14" s="150"/>
      <c r="F14" s="150"/>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row>
    <row r="15" spans="1:255" ht="12.75" customHeight="1" x14ac:dyDescent="0.25">
      <c r="A15" s="144" t="s">
        <v>1</v>
      </c>
      <c r="B15" s="144"/>
      <c r="C15" s="146" t="s">
        <v>68</v>
      </c>
      <c r="D15" s="146"/>
      <c r="E15" s="146"/>
      <c r="F15" s="146"/>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row>
    <row r="16" spans="1:255" x14ac:dyDescent="0.25">
      <c r="A16" s="144"/>
      <c r="B16" s="144"/>
      <c r="C16" s="115"/>
      <c r="D16" s="115"/>
      <c r="E16" s="146"/>
      <c r="F16" s="146"/>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row>
    <row r="17" spans="1:257" x14ac:dyDescent="0.25">
      <c r="A17" s="96" t="s">
        <v>47</v>
      </c>
      <c r="B17" s="96" t="s">
        <v>24</v>
      </c>
      <c r="C17" s="96"/>
      <c r="D17" s="96"/>
      <c r="E17" s="116" t="s">
        <v>51</v>
      </c>
      <c r="F17" s="116" t="s">
        <v>50</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row>
    <row r="18" spans="1:257" ht="15.6" x14ac:dyDescent="0.25">
      <c r="A18" s="145" t="s">
        <v>53</v>
      </c>
      <c r="B18" s="145"/>
      <c r="C18" s="145"/>
      <c r="D18" s="145"/>
      <c r="E18" s="145"/>
      <c r="F18" s="145"/>
    </row>
    <row r="19" spans="1:257" ht="49.5" customHeight="1" x14ac:dyDescent="0.25">
      <c r="A19" s="117"/>
      <c r="B19" s="117"/>
      <c r="C19" s="117"/>
      <c r="D19" s="117"/>
      <c r="E19" s="117"/>
      <c r="F19" s="117"/>
    </row>
    <row r="20" spans="1:257" ht="11.25" customHeight="1" x14ac:dyDescent="0.25">
      <c r="A20" s="133" t="s">
        <v>4</v>
      </c>
      <c r="B20" s="133"/>
      <c r="C20" s="147" t="s">
        <v>132</v>
      </c>
      <c r="D20" s="147"/>
      <c r="E20" s="147"/>
      <c r="F20" s="147"/>
      <c r="G20" s="13"/>
      <c r="H20" s="14"/>
      <c r="I20" s="14"/>
      <c r="J20" s="14"/>
      <c r="K20" s="14"/>
      <c r="L20" s="14"/>
      <c r="M20" s="14"/>
      <c r="N20" s="14"/>
      <c r="O20" s="14"/>
      <c r="P20" s="14"/>
      <c r="Q20" s="14"/>
      <c r="R20" s="14"/>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row>
    <row r="21" spans="1:257" ht="11.25" customHeight="1" x14ac:dyDescent="0.25">
      <c r="A21" s="133" t="s">
        <v>21</v>
      </c>
      <c r="B21" s="133"/>
      <c r="C21" s="140" t="s">
        <v>133</v>
      </c>
      <c r="D21" s="140"/>
      <c r="E21" s="140"/>
      <c r="F21" s="140"/>
      <c r="G21" s="15"/>
      <c r="H21" s="15"/>
      <c r="I21" s="15"/>
      <c r="J21" s="15"/>
      <c r="K21" s="15"/>
      <c r="L21" s="15"/>
      <c r="M21" s="15"/>
      <c r="N21" s="15"/>
      <c r="O21" s="15"/>
      <c r="P21" s="15"/>
      <c r="Q21" s="15"/>
      <c r="R21" s="15"/>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row>
    <row r="22" spans="1:257" ht="10.199999999999999" customHeight="1" x14ac:dyDescent="0.25">
      <c r="A22" s="133" t="str">
        <f>IF(C22="","","Pasūtījuma Nr.:")</f>
        <v>Pasūtījuma Nr.:</v>
      </c>
      <c r="B22" s="133"/>
      <c r="C22" s="140" t="s">
        <v>129</v>
      </c>
      <c r="D22" s="140"/>
      <c r="E22" s="140"/>
      <c r="F22" s="140"/>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row>
    <row r="23" spans="1:257" ht="11.25" customHeight="1" x14ac:dyDescent="0.25">
      <c r="A23" s="133" t="str">
        <f>IF(C23="","","Iepirkuma ID:")</f>
        <v/>
      </c>
      <c r="B23" s="133"/>
      <c r="C23" s="140"/>
      <c r="D23" s="140"/>
      <c r="E23" s="140"/>
      <c r="F23" s="140"/>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row>
    <row r="24" spans="1:257" s="11" customFormat="1" x14ac:dyDescent="0.25">
      <c r="A24" s="142"/>
      <c r="B24" s="142"/>
      <c r="C24" s="140"/>
      <c r="D24" s="140"/>
      <c r="E24" s="140"/>
      <c r="F24" s="140"/>
      <c r="G24" s="16"/>
      <c r="H24" s="16"/>
      <c r="I24" s="16"/>
      <c r="J24" s="16"/>
      <c r="K24" s="12"/>
      <c r="L24" s="12"/>
      <c r="M24" s="12"/>
      <c r="N24" s="12"/>
      <c r="O24" s="12"/>
      <c r="P24" s="12"/>
      <c r="Q24" s="12"/>
      <c r="R24" s="12"/>
      <c r="IV24" s="12"/>
      <c r="IW24" s="12"/>
    </row>
    <row r="25" spans="1:257" x14ac:dyDescent="0.25">
      <c r="A25" s="115"/>
      <c r="B25" s="115"/>
      <c r="C25" s="140"/>
      <c r="D25" s="140"/>
      <c r="E25" s="140"/>
      <c r="F25" s="140"/>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row>
    <row r="26" spans="1:257" x14ac:dyDescent="0.2">
      <c r="A26" s="118"/>
      <c r="B26" s="118"/>
      <c r="C26" s="118"/>
      <c r="D26" s="118"/>
      <c r="E26" s="134">
        <v>43125</v>
      </c>
      <c r="F26" s="134"/>
    </row>
    <row r="27" spans="1:257" ht="20.399999999999999" x14ac:dyDescent="0.25">
      <c r="A27" s="40" t="s">
        <v>6</v>
      </c>
      <c r="B27" s="40" t="s">
        <v>23</v>
      </c>
      <c r="C27" s="135" t="s">
        <v>17</v>
      </c>
      <c r="D27" s="135"/>
      <c r="E27" s="135"/>
      <c r="F27" s="40" t="s">
        <v>80</v>
      </c>
    </row>
    <row r="28" spans="1:257" x14ac:dyDescent="0.25">
      <c r="A28" s="104">
        <f t="shared" ref="A28:A33" si="0">IF(B28="","",ROW()-ROW($B$28)+1)</f>
        <v>1</v>
      </c>
      <c r="B28" s="104" t="s">
        <v>15</v>
      </c>
      <c r="C28" s="136" t="str">
        <f>'1'!$A$3</f>
        <v>“SLAMPES DĪĶA TERITORIJAS LABIEKĀRTOŠANA"</v>
      </c>
      <c r="D28" s="136"/>
      <c r="E28" s="136"/>
      <c r="F28" s="105">
        <f>'1'!$F$34</f>
        <v>0</v>
      </c>
      <c r="G28" s="24"/>
      <c r="H28" s="24"/>
    </row>
    <row r="29" spans="1:257" ht="11.25" customHeight="1" x14ac:dyDescent="0.25">
      <c r="A29" s="131" t="str">
        <f t="shared" si="0"/>
        <v/>
      </c>
      <c r="B29" s="131"/>
      <c r="C29" s="136"/>
      <c r="D29" s="136"/>
      <c r="E29" s="136"/>
      <c r="F29" s="105"/>
    </row>
    <row r="30" spans="1:257" ht="11.25" customHeight="1" x14ac:dyDescent="0.25">
      <c r="A30" s="131" t="str">
        <f t="shared" si="0"/>
        <v/>
      </c>
      <c r="B30" s="131"/>
      <c r="C30" s="136"/>
      <c r="D30" s="136"/>
      <c r="E30" s="136"/>
      <c r="F30" s="105"/>
    </row>
    <row r="31" spans="1:257" ht="11.25" customHeight="1" x14ac:dyDescent="0.25">
      <c r="A31" s="104" t="str">
        <f t="shared" si="0"/>
        <v/>
      </c>
      <c r="B31" s="131"/>
      <c r="C31" s="136"/>
      <c r="D31" s="136"/>
      <c r="E31" s="136"/>
      <c r="F31" s="105"/>
    </row>
    <row r="32" spans="1:257" ht="11.25" customHeight="1" x14ac:dyDescent="0.25">
      <c r="A32" s="131" t="str">
        <f t="shared" si="0"/>
        <v/>
      </c>
      <c r="B32" s="131"/>
      <c r="C32" s="136"/>
      <c r="D32" s="136"/>
      <c r="E32" s="136"/>
      <c r="F32" s="105"/>
    </row>
    <row r="33" spans="1:255" x14ac:dyDescent="0.25">
      <c r="A33" s="104" t="str">
        <f t="shared" si="0"/>
        <v/>
      </c>
      <c r="B33" s="104"/>
      <c r="C33" s="137"/>
      <c r="D33" s="137"/>
      <c r="E33" s="137"/>
      <c r="F33" s="105"/>
    </row>
    <row r="34" spans="1:255" ht="12.75" customHeight="1" x14ac:dyDescent="0.25">
      <c r="A34" s="92"/>
      <c r="B34" s="106"/>
      <c r="C34" s="138" t="s">
        <v>11</v>
      </c>
      <c r="D34" s="138"/>
      <c r="E34" s="138"/>
      <c r="F34" s="107">
        <f>SUM(F28:F33)</f>
        <v>0</v>
      </c>
    </row>
    <row r="35" spans="1:255" ht="12.75" customHeight="1" x14ac:dyDescent="0.25">
      <c r="A35" s="92"/>
      <c r="B35" s="108"/>
      <c r="C35" s="139">
        <v>0.21</v>
      </c>
      <c r="D35" s="139"/>
      <c r="E35" s="139"/>
      <c r="F35" s="109">
        <f>ROUND(F34*C35,2)</f>
        <v>0</v>
      </c>
    </row>
    <row r="36" spans="1:255" ht="12.75" customHeight="1" x14ac:dyDescent="0.25">
      <c r="A36" s="92"/>
      <c r="B36" s="110"/>
      <c r="C36" s="138" t="s">
        <v>18</v>
      </c>
      <c r="D36" s="138"/>
      <c r="E36" s="138"/>
      <c r="F36" s="111">
        <f>F34+F35</f>
        <v>0</v>
      </c>
    </row>
    <row r="37" spans="1:255" x14ac:dyDescent="0.25">
      <c r="A37" s="92"/>
      <c r="B37" s="92"/>
      <c r="C37" s="92"/>
      <c r="D37" s="92"/>
      <c r="E37" s="92"/>
      <c r="F37" s="9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row>
    <row r="38" spans="1:255" x14ac:dyDescent="0.25">
      <c r="A38" s="93"/>
      <c r="B38" s="94"/>
      <c r="C38" s="94"/>
      <c r="D38" s="94"/>
      <c r="E38" s="94"/>
      <c r="F38" s="95"/>
    </row>
    <row r="39" spans="1:255" x14ac:dyDescent="0.25">
      <c r="A39" s="93"/>
      <c r="B39" s="96"/>
      <c r="C39" s="96"/>
      <c r="D39" s="96"/>
      <c r="E39" s="92"/>
      <c r="F39" s="92"/>
    </row>
    <row r="40" spans="1:255" x14ac:dyDescent="0.25">
      <c r="A40" s="93"/>
      <c r="B40" s="92"/>
      <c r="C40" s="92"/>
      <c r="D40" s="92"/>
      <c r="E40" s="92"/>
      <c r="F40" s="92"/>
    </row>
    <row r="41" spans="1:255" x14ac:dyDescent="0.25">
      <c r="A41" s="93"/>
      <c r="B41" s="92"/>
      <c r="C41" s="92"/>
      <c r="D41" s="92"/>
      <c r="E41" s="92"/>
      <c r="F41" s="92"/>
    </row>
    <row r="42" spans="1:255" x14ac:dyDescent="0.25">
      <c r="A42" s="97"/>
      <c r="B42" s="92"/>
      <c r="C42" s="92"/>
      <c r="D42" s="92"/>
      <c r="E42" s="92"/>
      <c r="F42" s="92"/>
    </row>
    <row r="43" spans="1:255" ht="11.25" customHeight="1" x14ac:dyDescent="0.2">
      <c r="A43" s="141" t="s">
        <v>66</v>
      </c>
      <c r="B43" s="141"/>
      <c r="C43" s="141"/>
      <c r="D43" s="98"/>
      <c r="E43" s="99" t="s">
        <v>44</v>
      </c>
      <c r="F43" s="100"/>
    </row>
    <row r="44" spans="1:255" x14ac:dyDescent="0.25">
      <c r="A44" s="97"/>
      <c r="B44" s="97"/>
      <c r="C44" s="97"/>
      <c r="D44" s="97"/>
      <c r="E44" s="101"/>
      <c r="F44" s="102"/>
    </row>
    <row r="45" spans="1:255" x14ac:dyDescent="0.25">
      <c r="A45" s="97"/>
      <c r="B45" s="97"/>
      <c r="C45" s="97"/>
      <c r="D45" s="97"/>
      <c r="E45" s="103"/>
      <c r="F45" s="97"/>
    </row>
    <row r="55" spans="1:6" x14ac:dyDescent="0.25">
      <c r="A55" s="132"/>
      <c r="B55" s="132"/>
      <c r="C55" s="132"/>
      <c r="D55" s="132"/>
      <c r="E55" s="132"/>
      <c r="F55" s="12"/>
    </row>
    <row r="74" spans="12:14" x14ac:dyDescent="0.25">
      <c r="L74" s="41"/>
      <c r="M74" s="41"/>
      <c r="N74" s="41"/>
    </row>
    <row r="121" ht="5.25" customHeight="1" x14ac:dyDescent="0.25"/>
  </sheetData>
  <mergeCells count="43">
    <mergeCell ref="C29:E29"/>
    <mergeCell ref="C30:E30"/>
    <mergeCell ref="C15:F15"/>
    <mergeCell ref="C24:F24"/>
    <mergeCell ref="C25:F25"/>
    <mergeCell ref="E2:F2"/>
    <mergeCell ref="E3:F3"/>
    <mergeCell ref="E7:F7"/>
    <mergeCell ref="D6:F6"/>
    <mergeCell ref="D5:F5"/>
    <mergeCell ref="D4:F4"/>
    <mergeCell ref="A21:B21"/>
    <mergeCell ref="A11:B11"/>
    <mergeCell ref="A12:B12"/>
    <mergeCell ref="A13:B13"/>
    <mergeCell ref="A14:B14"/>
    <mergeCell ref="A15:B15"/>
    <mergeCell ref="A16:B16"/>
    <mergeCell ref="A18:F18"/>
    <mergeCell ref="A20:B20"/>
    <mergeCell ref="E16:F16"/>
    <mergeCell ref="C20:F20"/>
    <mergeCell ref="C21:F21"/>
    <mergeCell ref="C11:F11"/>
    <mergeCell ref="C12:F12"/>
    <mergeCell ref="C13:F13"/>
    <mergeCell ref="C14:F14"/>
    <mergeCell ref="A55:E55"/>
    <mergeCell ref="A23:B23"/>
    <mergeCell ref="A22:B22"/>
    <mergeCell ref="E26:F26"/>
    <mergeCell ref="C27:E27"/>
    <mergeCell ref="C28:E28"/>
    <mergeCell ref="C31:E31"/>
    <mergeCell ref="C33:E33"/>
    <mergeCell ref="C34:E34"/>
    <mergeCell ref="C35:E35"/>
    <mergeCell ref="C36:E36"/>
    <mergeCell ref="C22:F22"/>
    <mergeCell ref="C23:F23"/>
    <mergeCell ref="A43:C43"/>
    <mergeCell ref="A24:B24"/>
    <mergeCell ref="C32:E32"/>
  </mergeCells>
  <phoneticPr fontId="3" type="noConversion"/>
  <pageMargins left="0.59055118110236227" right="0.15748031496062992" top="0.98425196850393704" bottom="0.5" header="3.937007874015748E-2" footer="0.31"/>
  <pageSetup paperSize="9" scale="105" firstPageNumber="0" fitToHeight="0" orientation="portrait" horizontalDpi="4294967293" r:id="rId1"/>
  <headerFooter>
    <oddFooter>&amp;C&amp;8Lapa &amp;P no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W108"/>
  <sheetViews>
    <sheetView view="pageBreakPreview" topLeftCell="A38" zoomScale="130" zoomScaleNormal="100" zoomScaleSheetLayoutView="130" workbookViewId="0">
      <selection activeCell="D16" sqref="D16:J16"/>
    </sheetView>
  </sheetViews>
  <sheetFormatPr defaultColWidth="6.109375" defaultRowHeight="10.199999999999999" x14ac:dyDescent="0.25"/>
  <cols>
    <col min="1" max="1" width="4.88671875" style="2" customWidth="1"/>
    <col min="2" max="2" width="5.88671875" style="2" customWidth="1"/>
    <col min="3" max="3" width="6.88671875" style="2" customWidth="1"/>
    <col min="4" max="4" width="25.5546875" style="2" customWidth="1"/>
    <col min="5" max="5" width="7.33203125" style="2" customWidth="1"/>
    <col min="6" max="6" width="8.44140625" style="2" customWidth="1"/>
    <col min="7" max="7" width="8" style="2" customWidth="1"/>
    <col min="8" max="8" width="8.5546875" style="2" customWidth="1"/>
    <col min="9" max="9" width="8.33203125" style="2" customWidth="1"/>
    <col min="10" max="10" width="7.5546875" style="2" customWidth="1"/>
    <col min="11" max="11" width="7.88671875" style="2" bestFit="1" customWidth="1"/>
    <col min="12" max="12" width="8.109375" style="2" customWidth="1"/>
    <col min="13" max="13" width="7.88671875" style="2" bestFit="1" customWidth="1"/>
    <col min="14" max="14" width="6.33203125" style="2" bestFit="1" customWidth="1"/>
    <col min="15" max="16384" width="6.109375" style="2"/>
  </cols>
  <sheetData>
    <row r="1" spans="1:257" x14ac:dyDescent="0.25">
      <c r="A1" s="83"/>
      <c r="B1" s="83"/>
      <c r="C1" s="83"/>
      <c r="D1" s="83"/>
      <c r="E1" s="83"/>
      <c r="F1" s="83"/>
      <c r="G1" s="83"/>
      <c r="H1" s="83"/>
      <c r="I1" s="83"/>
      <c r="J1" s="83"/>
    </row>
    <row r="2" spans="1:257" ht="12" x14ac:dyDescent="0.25">
      <c r="A2" s="164" t="str">
        <f ca="1">MID(CELL("filename",A1),FIND("]",CELL("filename",A1))+1,256)</f>
        <v>1</v>
      </c>
      <c r="B2" s="164"/>
      <c r="C2" s="164"/>
      <c r="D2" s="164"/>
      <c r="E2" s="164"/>
      <c r="F2" s="164"/>
      <c r="G2" s="164"/>
      <c r="H2" s="164"/>
      <c r="I2" s="164"/>
      <c r="J2" s="164"/>
    </row>
    <row r="3" spans="1:257" ht="12" x14ac:dyDescent="0.25">
      <c r="A3" s="165" t="str">
        <f>D13</f>
        <v>“SLAMPES DĪĶA TERITORIJAS LABIEKĀRTOŠANA"</v>
      </c>
      <c r="B3" s="165"/>
      <c r="C3" s="165"/>
      <c r="D3" s="165"/>
      <c r="E3" s="165"/>
      <c r="F3" s="165"/>
      <c r="G3" s="165"/>
      <c r="H3" s="165"/>
      <c r="I3" s="165"/>
      <c r="J3" s="165"/>
    </row>
    <row r="4" spans="1:257" x14ac:dyDescent="0.25">
      <c r="A4" s="83"/>
      <c r="B4" s="83"/>
      <c r="C4" s="83"/>
      <c r="D4" s="83"/>
      <c r="E4" s="83"/>
      <c r="F4" s="83" t="s">
        <v>26</v>
      </c>
      <c r="G4" s="83"/>
      <c r="H4" s="83"/>
      <c r="I4" s="83"/>
      <c r="J4" s="83"/>
    </row>
    <row r="5" spans="1:257" ht="11.25" customHeight="1" x14ac:dyDescent="0.25">
      <c r="A5" s="168" t="s">
        <v>0</v>
      </c>
      <c r="B5" s="168"/>
      <c r="C5" s="168"/>
      <c r="D5" s="166" t="str">
        <f>IF(KOPTAME!C11="","",KOPTAME!C11)</f>
        <v>Tukuma novada Dome</v>
      </c>
      <c r="E5" s="166"/>
      <c r="F5" s="166"/>
      <c r="G5" s="166"/>
      <c r="H5" s="166"/>
      <c r="I5" s="166"/>
      <c r="J5" s="166"/>
    </row>
    <row r="6" spans="1:257" ht="11.25" customHeight="1" x14ac:dyDescent="0.25">
      <c r="A6" s="169" t="s">
        <v>1</v>
      </c>
      <c r="B6" s="169"/>
      <c r="C6" s="169"/>
      <c r="D6" s="167">
        <f>IF(KOPTAME!C12="","",KOPTAME!C12)</f>
        <v>90000050970</v>
      </c>
      <c r="E6" s="167"/>
      <c r="F6" s="167"/>
      <c r="G6" s="167"/>
      <c r="H6" s="167"/>
      <c r="I6" s="167"/>
      <c r="J6" s="167"/>
    </row>
    <row r="7" spans="1:257" ht="11.25" customHeight="1" x14ac:dyDescent="0.25">
      <c r="A7" s="169" t="s">
        <v>2</v>
      </c>
      <c r="B7" s="169"/>
      <c r="C7" s="169"/>
      <c r="D7" s="167" t="str">
        <f>IF(KOPTAME!C13="","",KOPTAME!C13)</f>
        <v>Talsu iela 4, Tukums, Tukuma novads, LV-3101</v>
      </c>
      <c r="E7" s="167"/>
      <c r="F7" s="167"/>
      <c r="G7" s="167"/>
      <c r="H7" s="167"/>
      <c r="I7" s="167"/>
      <c r="J7" s="167"/>
    </row>
    <row r="8" spans="1:257" ht="11.25" customHeight="1" x14ac:dyDescent="0.25">
      <c r="A8" s="168" t="s">
        <v>3</v>
      </c>
      <c r="B8" s="168"/>
      <c r="C8" s="168"/>
      <c r="D8" s="166" t="str">
        <f>IF(KOPTAME!C14="","",KOPTAME!C14)</f>
        <v/>
      </c>
      <c r="E8" s="166"/>
      <c r="F8" s="166"/>
      <c r="G8" s="166"/>
      <c r="H8" s="166"/>
      <c r="I8" s="166"/>
      <c r="J8" s="166"/>
    </row>
    <row r="9" spans="1:257" ht="11.25" customHeight="1" x14ac:dyDescent="0.25">
      <c r="A9" s="169" t="s">
        <v>1</v>
      </c>
      <c r="B9" s="169"/>
      <c r="C9" s="169"/>
      <c r="D9" s="167" t="str">
        <f>IF(KOPTAME!C15="","",KOPTAME!C15)</f>
        <v>LV40103615372</v>
      </c>
      <c r="E9" s="167"/>
      <c r="F9" s="167"/>
      <c r="G9" s="167"/>
      <c r="H9" s="167"/>
      <c r="I9" s="167"/>
      <c r="J9" s="167"/>
    </row>
    <row r="10" spans="1:257" x14ac:dyDescent="0.25">
      <c r="A10" s="169"/>
      <c r="B10" s="169"/>
      <c r="C10" s="90"/>
      <c r="D10" s="167" t="str">
        <f>IF(KOPTAME!E16="","",KOPTAME!E16)</f>
        <v/>
      </c>
      <c r="E10" s="167"/>
      <c r="F10" s="167"/>
      <c r="G10" s="167"/>
      <c r="H10" s="167"/>
      <c r="I10" s="167"/>
      <c r="J10" s="167"/>
    </row>
    <row r="11" spans="1:257" s="3" customFormat="1" x14ac:dyDescent="0.25">
      <c r="A11" s="174" t="s">
        <v>4</v>
      </c>
      <c r="B11" s="174"/>
      <c r="C11" s="174"/>
      <c r="D11" s="180" t="str">
        <f>IF(KOPTAME!$C$20=0,"",KOPTAME!$C$20)</f>
        <v>“SLAMPES DĪĶA TERITORIJAS LABIEKĀRTOŠANA"</v>
      </c>
      <c r="E11" s="180"/>
      <c r="F11" s="180"/>
      <c r="G11" s="180"/>
      <c r="H11" s="180"/>
      <c r="I11" s="180"/>
      <c r="J11" s="180"/>
      <c r="IV11" s="2"/>
      <c r="IW11" s="2"/>
    </row>
    <row r="12" spans="1:257" s="1" customFormat="1" ht="11.25" customHeight="1" x14ac:dyDescent="0.25">
      <c r="A12" s="174" t="s">
        <v>21</v>
      </c>
      <c r="B12" s="174"/>
      <c r="C12" s="174"/>
      <c r="D12" s="172" t="str">
        <f>IF(KOPTAME!$C$21=0,"",KOPTAME!$C$21)</f>
        <v>Slampe, Slampes pagasts, Tukuma novads</v>
      </c>
      <c r="E12" s="172"/>
      <c r="F12" s="172"/>
      <c r="G12" s="172"/>
      <c r="H12" s="172"/>
      <c r="I12" s="172"/>
      <c r="J12" s="172"/>
      <c r="K12" s="5"/>
      <c r="L12" s="5"/>
      <c r="M12" s="6"/>
      <c r="N12" s="6"/>
      <c r="O12" s="6"/>
      <c r="P12" s="6"/>
      <c r="Q12" s="6"/>
      <c r="R12" s="6"/>
    </row>
    <row r="13" spans="1:257" s="3" customFormat="1" hidden="1" x14ac:dyDescent="0.25">
      <c r="A13" s="174" t="s">
        <v>5</v>
      </c>
      <c r="B13" s="174"/>
      <c r="C13" s="174"/>
      <c r="D13" s="180" t="str">
        <f>D11</f>
        <v>“SLAMPES DĪĶA TERITORIJAS LABIEKĀRTOŠANA"</v>
      </c>
      <c r="E13" s="180"/>
      <c r="F13" s="180"/>
      <c r="G13" s="180"/>
      <c r="H13" s="180"/>
      <c r="I13" s="180"/>
      <c r="J13" s="180"/>
      <c r="IV13" s="2"/>
      <c r="IW13" s="2"/>
    </row>
    <row r="14" spans="1:257" s="1" customFormat="1" ht="11.25" customHeight="1" x14ac:dyDescent="0.25">
      <c r="A14" s="174" t="str">
        <f>IF(KOPTAME!$A$22="","",KOPTAME!$A$22)</f>
        <v>Pasūtījuma Nr.:</v>
      </c>
      <c r="B14" s="174"/>
      <c r="C14" s="174"/>
      <c r="D14" s="172" t="str">
        <f>IF(KOPTAME!$C$22=0,"",KOPTAME!$C$22)</f>
        <v>TND/2-58.8.1/17/52</v>
      </c>
      <c r="E14" s="172"/>
      <c r="F14" s="172"/>
      <c r="G14" s="172"/>
      <c r="H14" s="172"/>
      <c r="I14" s="172"/>
      <c r="J14" s="172"/>
      <c r="K14" s="7"/>
      <c r="L14" s="7"/>
    </row>
    <row r="15" spans="1:257" s="1" customFormat="1" ht="10.199999999999999" customHeight="1" x14ac:dyDescent="0.25">
      <c r="A15" s="174" t="str">
        <f>IF(KOPTAME!$A$23="","",KOPTAME!$A$23)</f>
        <v/>
      </c>
      <c r="B15" s="174"/>
      <c r="C15" s="174"/>
      <c r="D15" s="172" t="str">
        <f>IF(KOPTAME!$C$23=0,"",KOPTAME!$C$23)</f>
        <v/>
      </c>
      <c r="E15" s="172"/>
      <c r="F15" s="172"/>
      <c r="G15" s="172"/>
      <c r="H15" s="172"/>
      <c r="I15" s="172"/>
      <c r="J15" s="172"/>
      <c r="K15" s="7"/>
      <c r="L15" s="7"/>
    </row>
    <row r="16" spans="1:257" s="1" customFormat="1" ht="10.199999999999999" customHeight="1" x14ac:dyDescent="0.25">
      <c r="A16" s="174" t="str">
        <f>IF(KOPTAME!$A$24="","",KOPTAME!$A$24)</f>
        <v/>
      </c>
      <c r="B16" s="174"/>
      <c r="C16" s="174"/>
      <c r="D16" s="172" t="str">
        <f>IF(KOPTAME!$C$24="","",KOPTAME!$C$24)</f>
        <v/>
      </c>
      <c r="E16" s="172"/>
      <c r="F16" s="172"/>
      <c r="G16" s="172"/>
      <c r="H16" s="172"/>
      <c r="I16" s="172"/>
      <c r="J16" s="172"/>
      <c r="K16" s="7"/>
      <c r="L16" s="7"/>
    </row>
    <row r="17" spans="1:257" s="3" customFormat="1" x14ac:dyDescent="0.25">
      <c r="A17" s="89"/>
      <c r="B17" s="89"/>
      <c r="C17" s="89"/>
      <c r="D17" s="89"/>
      <c r="E17" s="89"/>
      <c r="F17" s="89"/>
      <c r="G17" s="89"/>
      <c r="H17" s="89"/>
      <c r="I17" s="89"/>
      <c r="J17" s="89"/>
      <c r="L17" s="2"/>
      <c r="M17" s="2"/>
      <c r="N17" s="2"/>
      <c r="O17" s="2"/>
      <c r="P17" s="2"/>
      <c r="Q17" s="2"/>
      <c r="R17" s="2"/>
      <c r="IV17" s="2"/>
      <c r="IW17" s="2"/>
    </row>
    <row r="18" spans="1:257" s="3" customFormat="1" x14ac:dyDescent="0.2">
      <c r="A18" s="91"/>
      <c r="B18" s="91"/>
      <c r="C18" s="91"/>
      <c r="D18" s="173"/>
      <c r="E18" s="173"/>
      <c r="F18" s="173"/>
      <c r="G18" s="173"/>
      <c r="H18" s="173"/>
      <c r="I18" s="173"/>
      <c r="J18" s="173"/>
      <c r="L18" s="2"/>
      <c r="M18" s="2"/>
      <c r="N18" s="2"/>
      <c r="O18" s="2"/>
      <c r="P18" s="2"/>
      <c r="Q18" s="2"/>
      <c r="R18" s="2"/>
      <c r="IV18" s="2"/>
      <c r="IW18" s="2"/>
    </row>
    <row r="19" spans="1:257" s="9" customFormat="1" ht="11.25" customHeight="1" x14ac:dyDescent="0.25">
      <c r="A19" s="155" t="s">
        <v>12</v>
      </c>
      <c r="B19" s="155" t="s">
        <v>20</v>
      </c>
      <c r="C19" s="155" t="s">
        <v>13</v>
      </c>
      <c r="D19" s="155"/>
      <c r="E19" s="155"/>
      <c r="F19" s="155" t="s">
        <v>81</v>
      </c>
      <c r="G19" s="155" t="s">
        <v>14</v>
      </c>
      <c r="H19" s="155"/>
      <c r="I19" s="155"/>
      <c r="J19" s="155" t="s">
        <v>19</v>
      </c>
      <c r="K19" s="170"/>
      <c r="L19" s="170"/>
      <c r="M19" s="8"/>
      <c r="N19" s="8"/>
    </row>
    <row r="20" spans="1:257" s="9" customFormat="1" ht="49.5" customHeight="1" x14ac:dyDescent="0.25">
      <c r="A20" s="155"/>
      <c r="B20" s="155"/>
      <c r="C20" s="155"/>
      <c r="D20" s="155"/>
      <c r="E20" s="155"/>
      <c r="F20" s="155"/>
      <c r="G20" s="119" t="s">
        <v>82</v>
      </c>
      <c r="H20" s="119" t="s">
        <v>83</v>
      </c>
      <c r="I20" s="119" t="s">
        <v>84</v>
      </c>
      <c r="J20" s="155"/>
      <c r="K20" s="43"/>
    </row>
    <row r="21" spans="1:257" s="9" customFormat="1" x14ac:dyDescent="0.25">
      <c r="A21" s="74">
        <f>IF(C21="","",A20+1)</f>
        <v>1</v>
      </c>
      <c r="B21" s="127" t="str">
        <f ca="1">'1-1'!$A$2</f>
        <v>1-1</v>
      </c>
      <c r="C21" s="156" t="str">
        <f>'1-1'!$A$3</f>
        <v>“SLAMPES DĪĶA TERITORIJAS LABIEKĀRTOŠANA"</v>
      </c>
      <c r="D21" s="157"/>
      <c r="E21" s="158"/>
      <c r="F21" s="128">
        <f>'1-1'!$P$79</f>
        <v>0</v>
      </c>
      <c r="G21" s="128">
        <f>'1-1'!$M$79</f>
        <v>0</v>
      </c>
      <c r="H21" s="128">
        <f>'1-1'!$N$79</f>
        <v>0</v>
      </c>
      <c r="I21" s="128">
        <f>'1-1'!$O$79</f>
        <v>0</v>
      </c>
      <c r="J21" s="128">
        <f>'1-1'!$L$77</f>
        <v>0</v>
      </c>
      <c r="K21" s="10"/>
      <c r="M21" s="129"/>
    </row>
    <row r="22" spans="1:257" s="9" customFormat="1" x14ac:dyDescent="0.25">
      <c r="A22" s="74" t="str">
        <f>IF(C22="","",A21+1)</f>
        <v/>
      </c>
      <c r="B22" s="127"/>
      <c r="C22" s="156"/>
      <c r="D22" s="157"/>
      <c r="E22" s="158"/>
      <c r="F22" s="128"/>
      <c r="G22" s="128"/>
      <c r="H22" s="128"/>
      <c r="I22" s="128"/>
      <c r="J22" s="128"/>
      <c r="K22" s="10"/>
      <c r="L22" s="10"/>
      <c r="M22" s="129"/>
      <c r="N22" s="10"/>
    </row>
    <row r="23" spans="1:257" s="9" customFormat="1" x14ac:dyDescent="0.25">
      <c r="A23" s="74" t="str">
        <f>IF(C23="","",A22+1)</f>
        <v/>
      </c>
      <c r="B23" s="127"/>
      <c r="C23" s="156"/>
      <c r="D23" s="157"/>
      <c r="E23" s="158"/>
      <c r="F23" s="128"/>
      <c r="G23" s="128"/>
      <c r="H23" s="128"/>
      <c r="I23" s="128"/>
      <c r="J23" s="128"/>
      <c r="K23" s="10"/>
      <c r="L23" s="10"/>
      <c r="M23" s="129"/>
      <c r="N23" s="10"/>
    </row>
    <row r="24" spans="1:257" s="9" customFormat="1" ht="12" customHeight="1" x14ac:dyDescent="0.25">
      <c r="A24" s="74" t="str">
        <f t="shared" ref="A24:A30" si="0">IF(C24="","",A23+1)</f>
        <v/>
      </c>
      <c r="B24" s="127"/>
      <c r="C24" s="156"/>
      <c r="D24" s="157"/>
      <c r="E24" s="158"/>
      <c r="F24" s="128"/>
      <c r="G24" s="128"/>
      <c r="H24" s="128"/>
      <c r="I24" s="128"/>
      <c r="J24" s="128"/>
      <c r="K24" s="10"/>
      <c r="L24" s="10"/>
      <c r="M24" s="129"/>
      <c r="N24" s="10"/>
    </row>
    <row r="25" spans="1:257" s="9" customFormat="1" ht="12" customHeight="1" x14ac:dyDescent="0.25">
      <c r="A25" s="74" t="str">
        <f t="shared" si="0"/>
        <v/>
      </c>
      <c r="B25" s="127"/>
      <c r="C25" s="156"/>
      <c r="D25" s="157"/>
      <c r="E25" s="158"/>
      <c r="F25" s="128"/>
      <c r="G25" s="128"/>
      <c r="H25" s="128"/>
      <c r="I25" s="128"/>
      <c r="J25" s="128"/>
      <c r="K25" s="10"/>
      <c r="L25" s="10"/>
      <c r="M25" s="129"/>
      <c r="N25" s="10"/>
    </row>
    <row r="26" spans="1:257" s="9" customFormat="1" ht="12" customHeight="1" x14ac:dyDescent="0.25">
      <c r="A26" s="74" t="str">
        <f t="shared" si="0"/>
        <v/>
      </c>
      <c r="B26" s="127"/>
      <c r="C26" s="156"/>
      <c r="D26" s="157"/>
      <c r="E26" s="158"/>
      <c r="F26" s="128"/>
      <c r="G26" s="128"/>
      <c r="H26" s="128"/>
      <c r="I26" s="128"/>
      <c r="J26" s="128"/>
      <c r="K26" s="10"/>
      <c r="L26" s="10"/>
      <c r="M26" s="129"/>
      <c r="N26" s="10"/>
    </row>
    <row r="27" spans="1:257" s="9" customFormat="1" ht="12" customHeight="1" x14ac:dyDescent="0.25">
      <c r="A27" s="74" t="str">
        <f t="shared" si="0"/>
        <v/>
      </c>
      <c r="B27" s="127"/>
      <c r="C27" s="156"/>
      <c r="D27" s="157"/>
      <c r="E27" s="158"/>
      <c r="F27" s="128"/>
      <c r="G27" s="128"/>
      <c r="H27" s="128"/>
      <c r="I27" s="128"/>
      <c r="J27" s="128"/>
      <c r="K27" s="10"/>
      <c r="L27" s="10"/>
      <c r="M27" s="129"/>
      <c r="N27" s="10"/>
    </row>
    <row r="28" spans="1:257" s="9" customFormat="1" ht="12" customHeight="1" x14ac:dyDescent="0.25">
      <c r="A28" s="74" t="str">
        <f t="shared" si="0"/>
        <v/>
      </c>
      <c r="B28" s="75"/>
      <c r="C28" s="159"/>
      <c r="D28" s="159"/>
      <c r="E28" s="159"/>
      <c r="F28" s="76"/>
      <c r="G28" s="76"/>
      <c r="H28" s="76"/>
      <c r="I28" s="76"/>
      <c r="J28" s="76"/>
      <c r="K28" s="10"/>
      <c r="L28" s="10"/>
      <c r="M28" s="8"/>
      <c r="N28" s="10"/>
    </row>
    <row r="29" spans="1:257" s="9" customFormat="1" ht="12" customHeight="1" x14ac:dyDescent="0.25">
      <c r="A29" s="74" t="str">
        <f t="shared" si="0"/>
        <v/>
      </c>
      <c r="B29" s="75"/>
      <c r="C29" s="159"/>
      <c r="D29" s="159"/>
      <c r="E29" s="159"/>
      <c r="F29" s="76"/>
      <c r="G29" s="76"/>
      <c r="H29" s="76"/>
      <c r="I29" s="76"/>
      <c r="J29" s="76"/>
      <c r="K29" s="10"/>
      <c r="L29" s="10"/>
      <c r="M29" s="8"/>
      <c r="N29" s="10"/>
    </row>
    <row r="30" spans="1:257" s="9" customFormat="1" ht="12" customHeight="1" x14ac:dyDescent="0.25">
      <c r="A30" s="74" t="str">
        <f t="shared" si="0"/>
        <v/>
      </c>
      <c r="B30" s="75"/>
      <c r="C30" s="159"/>
      <c r="D30" s="159"/>
      <c r="E30" s="159"/>
      <c r="F30" s="76"/>
      <c r="G30" s="76"/>
      <c r="H30" s="76"/>
      <c r="I30" s="76"/>
      <c r="J30" s="76"/>
      <c r="K30" s="10"/>
      <c r="L30" s="10"/>
      <c r="M30" s="8"/>
      <c r="N30" s="10"/>
    </row>
    <row r="31" spans="1:257" s="9" customFormat="1" ht="12.75" customHeight="1" x14ac:dyDescent="0.25">
      <c r="A31" s="77"/>
      <c r="B31" s="78"/>
      <c r="C31" s="171" t="s">
        <v>11</v>
      </c>
      <c r="D31" s="171"/>
      <c r="E31" s="171"/>
      <c r="F31" s="79">
        <f>SUM(F21:F30)</f>
        <v>0</v>
      </c>
      <c r="G31" s="79">
        <f>SUM(G21:G30)</f>
        <v>0</v>
      </c>
      <c r="H31" s="79">
        <f>SUM(H21:H30)</f>
        <v>0</v>
      </c>
      <c r="I31" s="79">
        <f>SUM(I21:I30)</f>
        <v>0</v>
      </c>
      <c r="J31" s="79">
        <f>SUM(J21:J30)</f>
        <v>0</v>
      </c>
      <c r="K31" s="23"/>
      <c r="L31" s="22"/>
      <c r="M31" s="23"/>
      <c r="N31" s="10"/>
    </row>
    <row r="32" spans="1:257" s="9" customFormat="1" ht="12.75" customHeight="1" x14ac:dyDescent="0.25">
      <c r="A32" s="80"/>
      <c r="B32" s="80"/>
      <c r="C32" s="175" t="s">
        <v>33</v>
      </c>
      <c r="D32" s="176"/>
      <c r="E32" s="81"/>
      <c r="F32" s="76">
        <f>ROUND($F$31*E32,2)</f>
        <v>0</v>
      </c>
      <c r="G32" s="82"/>
      <c r="H32" s="82"/>
      <c r="I32" s="82"/>
      <c r="J32" s="82"/>
      <c r="K32" s="23"/>
      <c r="L32" s="23"/>
      <c r="M32" s="8"/>
      <c r="N32" s="8"/>
    </row>
    <row r="33" spans="1:14" s="9" customFormat="1" ht="12.75" customHeight="1" x14ac:dyDescent="0.25">
      <c r="A33" s="80"/>
      <c r="B33" s="80"/>
      <c r="C33" s="175" t="s">
        <v>28</v>
      </c>
      <c r="D33" s="176"/>
      <c r="E33" s="81"/>
      <c r="F33" s="76">
        <f t="shared" ref="F33" si="1">ROUND($F$31*E33,2)</f>
        <v>0</v>
      </c>
      <c r="G33" s="82"/>
      <c r="H33" s="82"/>
      <c r="I33" s="82"/>
      <c r="J33" s="82"/>
      <c r="K33" s="10"/>
      <c r="L33" s="10"/>
      <c r="M33" s="8"/>
      <c r="N33" s="8"/>
    </row>
    <row r="34" spans="1:14" s="9" customFormat="1" ht="12.75" customHeight="1" x14ac:dyDescent="0.25">
      <c r="A34" s="80"/>
      <c r="B34" s="80"/>
      <c r="C34" s="177" t="s">
        <v>22</v>
      </c>
      <c r="D34" s="178"/>
      <c r="E34" s="179"/>
      <c r="F34" s="79">
        <f>SUM(F31:F33)</f>
        <v>0</v>
      </c>
      <c r="G34" s="82"/>
      <c r="H34" s="82"/>
      <c r="I34" s="82"/>
      <c r="J34" s="82"/>
      <c r="K34" s="44"/>
      <c r="L34" s="44"/>
      <c r="M34" s="8"/>
      <c r="N34" s="8"/>
    </row>
    <row r="35" spans="1:14" s="9" customFormat="1" x14ac:dyDescent="0.25">
      <c r="A35" s="83"/>
      <c r="B35" s="83"/>
      <c r="C35" s="83"/>
      <c r="D35" s="83"/>
      <c r="E35" s="83"/>
      <c r="F35" s="83"/>
      <c r="G35" s="82"/>
      <c r="H35" s="84"/>
      <c r="I35" s="84"/>
      <c r="J35" s="84"/>
      <c r="K35" s="23"/>
      <c r="L35" s="23"/>
      <c r="M35" s="8"/>
      <c r="N35" s="8"/>
    </row>
    <row r="36" spans="1:14" x14ac:dyDescent="0.25">
      <c r="A36" s="83"/>
      <c r="B36" s="83"/>
      <c r="C36" s="83"/>
      <c r="D36" s="83"/>
      <c r="E36" s="83"/>
      <c r="F36" s="83"/>
      <c r="G36" s="83"/>
      <c r="H36" s="83"/>
      <c r="I36" s="83"/>
      <c r="J36" s="83"/>
      <c r="K36" s="4"/>
      <c r="L36" s="47" t="s">
        <v>73</v>
      </c>
      <c r="M36" s="47" t="s">
        <v>74</v>
      </c>
      <c r="N36" s="48" t="s">
        <v>75</v>
      </c>
    </row>
    <row r="37" spans="1:14" x14ac:dyDescent="0.2">
      <c r="A37" s="154"/>
      <c r="B37" s="154"/>
      <c r="C37" s="154"/>
      <c r="D37" s="154"/>
      <c r="E37" s="85"/>
      <c r="F37" s="83"/>
      <c r="G37" s="83"/>
      <c r="H37" s="83"/>
      <c r="I37" s="83"/>
      <c r="J37" s="83"/>
      <c r="K37" s="4"/>
      <c r="L37" s="49">
        <f>J31/8/20</f>
        <v>0</v>
      </c>
      <c r="M37" s="50">
        <v>30</v>
      </c>
      <c r="N37" s="49">
        <f>L37/M37</f>
        <v>0</v>
      </c>
    </row>
    <row r="38" spans="1:14" x14ac:dyDescent="0.25">
      <c r="A38" s="83"/>
      <c r="B38" s="83"/>
      <c r="C38" s="83"/>
      <c r="D38" s="83"/>
      <c r="E38" s="86"/>
      <c r="F38" s="83"/>
      <c r="G38" s="83"/>
      <c r="H38" s="83"/>
      <c r="I38" s="83"/>
      <c r="J38" s="83"/>
      <c r="K38" s="4"/>
      <c r="L38" s="4"/>
      <c r="M38" s="4"/>
      <c r="N38" s="4"/>
    </row>
    <row r="39" spans="1:14" x14ac:dyDescent="0.25">
      <c r="A39" s="83"/>
      <c r="B39" s="87"/>
      <c r="C39" s="87"/>
      <c r="D39" s="83"/>
      <c r="E39" s="83"/>
      <c r="F39" s="83"/>
      <c r="G39" s="83"/>
      <c r="H39" s="83"/>
      <c r="I39" s="83"/>
      <c r="J39" s="83"/>
      <c r="K39" s="4"/>
      <c r="L39" s="4"/>
      <c r="M39" s="4"/>
      <c r="N39" s="4"/>
    </row>
    <row r="40" spans="1:14" x14ac:dyDescent="0.25">
      <c r="A40" s="83"/>
      <c r="B40" s="83"/>
      <c r="C40" s="83"/>
      <c r="D40" s="83"/>
      <c r="E40" s="83"/>
      <c r="F40" s="83"/>
      <c r="G40" s="83"/>
      <c r="H40" s="83"/>
      <c r="I40" s="83"/>
      <c r="J40" s="83"/>
      <c r="K40" s="4"/>
      <c r="L40" s="4"/>
      <c r="M40" s="4"/>
      <c r="N40" s="4"/>
    </row>
    <row r="41" spans="1:14" x14ac:dyDescent="0.25">
      <c r="A41" s="83"/>
      <c r="B41" s="83"/>
      <c r="C41" s="83"/>
      <c r="D41" s="83"/>
      <c r="E41" s="83"/>
      <c r="F41" s="83"/>
      <c r="G41" s="83"/>
      <c r="H41" s="83"/>
      <c r="I41" s="83"/>
      <c r="J41" s="83"/>
      <c r="K41" s="4"/>
      <c r="L41" s="4"/>
      <c r="M41" s="4"/>
      <c r="N41" s="4"/>
    </row>
    <row r="42" spans="1:14" x14ac:dyDescent="0.25">
      <c r="A42" s="83"/>
      <c r="B42" s="83"/>
      <c r="C42" s="83"/>
      <c r="D42" s="83"/>
      <c r="E42" s="83"/>
      <c r="F42" s="83"/>
      <c r="G42" s="83"/>
      <c r="H42" s="83"/>
      <c r="I42" s="83"/>
      <c r="J42" s="83"/>
      <c r="K42" s="4"/>
      <c r="L42" s="4"/>
      <c r="M42" s="4"/>
      <c r="N42" s="4"/>
    </row>
    <row r="43" spans="1:14" x14ac:dyDescent="0.25">
      <c r="A43" s="83"/>
      <c r="B43" s="83"/>
      <c r="C43" s="83"/>
      <c r="D43" s="83"/>
      <c r="E43" s="83"/>
      <c r="F43" s="83"/>
      <c r="G43" s="83"/>
      <c r="H43" s="83"/>
      <c r="I43" s="83"/>
      <c r="J43" s="83"/>
    </row>
    <row r="44" spans="1:14" x14ac:dyDescent="0.25">
      <c r="A44" s="83"/>
      <c r="B44" s="88"/>
      <c r="C44" s="88"/>
      <c r="D44" s="89"/>
      <c r="E44" s="89"/>
      <c r="F44" s="89"/>
      <c r="G44" s="89"/>
      <c r="H44" s="89"/>
      <c r="I44" s="83"/>
      <c r="J44" s="83"/>
    </row>
    <row r="45" spans="1:14" x14ac:dyDescent="0.25">
      <c r="A45" s="83"/>
      <c r="B45" s="89"/>
      <c r="C45" s="89"/>
      <c r="D45" s="88"/>
      <c r="E45" s="88"/>
      <c r="F45" s="89"/>
      <c r="G45" s="89"/>
      <c r="H45" s="89"/>
      <c r="I45" s="83"/>
      <c r="J45" s="83"/>
    </row>
    <row r="46" spans="1:14" x14ac:dyDescent="0.25">
      <c r="A46" s="83"/>
      <c r="B46" s="83"/>
      <c r="C46" s="83"/>
      <c r="D46" s="83"/>
      <c r="E46" s="83"/>
      <c r="F46" s="83"/>
      <c r="G46" s="83"/>
      <c r="H46" s="83"/>
      <c r="I46" s="83"/>
      <c r="J46" s="83"/>
    </row>
    <row r="47" spans="1:14" ht="11.25" customHeight="1" x14ac:dyDescent="0.25">
      <c r="A47" s="161" t="s">
        <v>43</v>
      </c>
      <c r="B47" s="161"/>
      <c r="C47" s="161"/>
      <c r="D47" s="160"/>
      <c r="E47" s="160"/>
      <c r="F47" s="161" t="s">
        <v>44</v>
      </c>
      <c r="G47" s="161"/>
      <c r="H47" s="162"/>
      <c r="I47" s="162"/>
      <c r="J47" s="83"/>
    </row>
    <row r="48" spans="1:14" x14ac:dyDescent="0.25">
      <c r="A48" s="55"/>
      <c r="B48" s="55"/>
      <c r="C48" s="55"/>
      <c r="D48" s="163" t="s">
        <v>63</v>
      </c>
      <c r="E48" s="163"/>
      <c r="F48" s="55"/>
      <c r="G48" s="55"/>
      <c r="H48" s="55"/>
      <c r="I48" s="55"/>
      <c r="J48" s="83"/>
    </row>
    <row r="49" spans="1:10" x14ac:dyDescent="0.25">
      <c r="A49" s="153"/>
      <c r="B49" s="153"/>
      <c r="C49" s="153"/>
      <c r="D49" s="153"/>
      <c r="E49" s="83"/>
      <c r="F49" s="83"/>
      <c r="G49" s="83"/>
      <c r="H49" s="83"/>
      <c r="I49" s="83"/>
      <c r="J49" s="83"/>
    </row>
    <row r="50" spans="1:10" x14ac:dyDescent="0.25">
      <c r="A50" s="83"/>
      <c r="B50" s="83"/>
      <c r="C50" s="83"/>
      <c r="D50" s="83"/>
      <c r="E50" s="83"/>
      <c r="F50" s="83"/>
      <c r="G50" s="83"/>
      <c r="H50" s="83"/>
      <c r="I50" s="83"/>
      <c r="J50" s="83"/>
    </row>
    <row r="68" spans="10:12" x14ac:dyDescent="0.25">
      <c r="J68" s="45"/>
      <c r="K68" s="45"/>
      <c r="L68" s="45"/>
    </row>
    <row r="108" ht="5.25" customHeight="1" x14ac:dyDescent="0.25"/>
  </sheetData>
  <mergeCells count="55">
    <mergeCell ref="C32:D32"/>
    <mergeCell ref="C33:D33"/>
    <mergeCell ref="C34:E34"/>
    <mergeCell ref="A11:C11"/>
    <mergeCell ref="A12:C12"/>
    <mergeCell ref="A14:C14"/>
    <mergeCell ref="D11:J11"/>
    <mergeCell ref="D12:J12"/>
    <mergeCell ref="D14:J14"/>
    <mergeCell ref="F19:F20"/>
    <mergeCell ref="A13:C13"/>
    <mergeCell ref="D13:J13"/>
    <mergeCell ref="K19:L19"/>
    <mergeCell ref="G19:I19"/>
    <mergeCell ref="J19:J20"/>
    <mergeCell ref="C31:E31"/>
    <mergeCell ref="A8:C8"/>
    <mergeCell ref="A9:C9"/>
    <mergeCell ref="D15:J15"/>
    <mergeCell ref="D16:J16"/>
    <mergeCell ref="D18:J18"/>
    <mergeCell ref="A15:C15"/>
    <mergeCell ref="A16:C16"/>
    <mergeCell ref="F47:G47"/>
    <mergeCell ref="H47:I47"/>
    <mergeCell ref="D48:E48"/>
    <mergeCell ref="A47:C47"/>
    <mergeCell ref="A2:J2"/>
    <mergeCell ref="A3:J3"/>
    <mergeCell ref="D5:J5"/>
    <mergeCell ref="D6:J6"/>
    <mergeCell ref="A5:C5"/>
    <mergeCell ref="A6:C6"/>
    <mergeCell ref="A10:B10"/>
    <mergeCell ref="D10:J10"/>
    <mergeCell ref="D7:J7"/>
    <mergeCell ref="D8:J8"/>
    <mergeCell ref="D9:J9"/>
    <mergeCell ref="A7:C7"/>
    <mergeCell ref="A49:D49"/>
    <mergeCell ref="A37:D37"/>
    <mergeCell ref="C19:E20"/>
    <mergeCell ref="C21:E21"/>
    <mergeCell ref="C22:E22"/>
    <mergeCell ref="C23:E23"/>
    <mergeCell ref="C24:E24"/>
    <mergeCell ref="C25:E25"/>
    <mergeCell ref="C26:E26"/>
    <mergeCell ref="C27:E27"/>
    <mergeCell ref="C28:E28"/>
    <mergeCell ref="C29:E29"/>
    <mergeCell ref="C30:E30"/>
    <mergeCell ref="D47:E47"/>
    <mergeCell ref="A19:A20"/>
    <mergeCell ref="B19:B20"/>
  </mergeCells>
  <conditionalFormatting sqref="H48:I48">
    <cfRule type="expression" dxfId="0" priority="1">
      <formula>IF($F$44="",FALSE,TRUE)</formula>
    </cfRule>
  </conditionalFormatting>
  <pageMargins left="0.59055118110236227" right="0.15748031496062992" top="0.98425196850393704" bottom="0.5" header="3.937007874015748E-2" footer="0.31"/>
  <pageSetup paperSize="9" scale="105" fitToHeight="0" orientation="portrait" horizontalDpi="4294967293" r:id="rId1"/>
  <headerFooter>
    <oddFooter>&amp;C&amp;8Lapa &amp;P no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12333">
    <pageSetUpPr fitToPage="1"/>
  </sheetPr>
  <dimension ref="A1:IC96"/>
  <sheetViews>
    <sheetView showZeros="0" view="pageBreakPreview" zoomScale="130" zoomScaleNormal="40" zoomScaleSheetLayoutView="130" workbookViewId="0">
      <selection activeCell="C79" sqref="C79"/>
    </sheetView>
  </sheetViews>
  <sheetFormatPr defaultColWidth="8.33203125" defaultRowHeight="10.199999999999999" x14ac:dyDescent="0.25"/>
  <cols>
    <col min="1" max="1" width="8.6640625" style="27" customWidth="1"/>
    <col min="2" max="2" width="8.44140625" style="27" customWidth="1"/>
    <col min="3" max="3" width="68.5546875" style="27" customWidth="1"/>
    <col min="4" max="4" width="6.6640625" style="27" bestFit="1" customWidth="1"/>
    <col min="5" max="5" width="7.33203125" style="32" customWidth="1"/>
    <col min="6" max="6" width="7" style="27" bestFit="1" customWidth="1"/>
    <col min="7" max="7" width="8.88671875" style="27" customWidth="1"/>
    <col min="8" max="8" width="7.109375" style="27" customWidth="1"/>
    <col min="9" max="9" width="7" style="27" customWidth="1"/>
    <col min="10" max="10" width="7" style="27" bestFit="1" customWidth="1"/>
    <col min="11" max="11" width="7.6640625" style="27" customWidth="1"/>
    <col min="12" max="12" width="7.88671875" style="27" bestFit="1" customWidth="1"/>
    <col min="13" max="14" width="8.6640625" style="27" bestFit="1" customWidth="1"/>
    <col min="15" max="15" width="8.44140625" style="27" customWidth="1"/>
    <col min="16" max="16" width="9.33203125" style="27" bestFit="1" customWidth="1"/>
    <col min="17" max="17" width="8.33203125" style="26"/>
    <col min="18" max="18" width="8.33203125" style="32"/>
    <col min="19" max="16384" width="8.33203125" style="27"/>
  </cols>
  <sheetData>
    <row r="1" spans="1:237" s="25" customFormat="1" ht="4.5" customHeight="1" x14ac:dyDescent="0.25">
      <c r="A1" s="184"/>
      <c r="B1" s="185"/>
      <c r="C1" s="184"/>
      <c r="D1" s="184"/>
      <c r="E1" s="51"/>
      <c r="F1" s="52"/>
      <c r="G1" s="52"/>
      <c r="H1" s="52"/>
      <c r="I1" s="52"/>
      <c r="J1" s="52"/>
      <c r="K1" s="53"/>
      <c r="L1" s="53"/>
      <c r="M1" s="53"/>
      <c r="N1" s="53"/>
      <c r="O1" s="53"/>
      <c r="P1" s="54"/>
      <c r="Q1" s="26"/>
      <c r="R1" s="28"/>
    </row>
    <row r="2" spans="1:237" s="25" customFormat="1" ht="13.2" x14ac:dyDescent="0.25">
      <c r="A2" s="186" t="str">
        <f ca="1">MID(CELL("filename",A1),FIND("]",CELL("filename",A1))+1,256)</f>
        <v>1-1</v>
      </c>
      <c r="B2" s="186"/>
      <c r="C2" s="186"/>
      <c r="D2" s="186"/>
      <c r="E2" s="186"/>
      <c r="F2" s="186"/>
      <c r="G2" s="186"/>
      <c r="H2" s="186"/>
      <c r="I2" s="186"/>
      <c r="J2" s="186"/>
      <c r="K2" s="186"/>
      <c r="L2" s="186"/>
      <c r="M2" s="186"/>
      <c r="N2" s="186"/>
      <c r="O2" s="186"/>
      <c r="P2" s="186"/>
      <c r="Q2" s="26"/>
      <c r="R2" s="28"/>
    </row>
    <row r="3" spans="1:237" s="25" customFormat="1" ht="13.2" x14ac:dyDescent="0.25">
      <c r="A3" s="187" t="str">
        <f>C13</f>
        <v>“SLAMPES DĪĶA TERITORIJAS LABIEKĀRTOŠANA"</v>
      </c>
      <c r="B3" s="187"/>
      <c r="C3" s="187"/>
      <c r="D3" s="187"/>
      <c r="E3" s="187"/>
      <c r="F3" s="187"/>
      <c r="G3" s="187"/>
      <c r="H3" s="187"/>
      <c r="I3" s="187"/>
      <c r="J3" s="187"/>
      <c r="K3" s="187"/>
      <c r="L3" s="187"/>
      <c r="M3" s="187"/>
      <c r="N3" s="187"/>
      <c r="O3" s="187"/>
      <c r="P3" s="187"/>
      <c r="Q3" s="26"/>
      <c r="R3" s="28"/>
    </row>
    <row r="4" spans="1:237" s="25" customFormat="1" x14ac:dyDescent="0.25">
      <c r="A4" s="188" t="s">
        <v>45</v>
      </c>
      <c r="B4" s="188"/>
      <c r="C4" s="188"/>
      <c r="D4" s="188"/>
      <c r="E4" s="188"/>
      <c r="F4" s="188"/>
      <c r="G4" s="188"/>
      <c r="H4" s="188"/>
      <c r="I4" s="188"/>
      <c r="J4" s="188"/>
      <c r="K4" s="188"/>
      <c r="L4" s="188"/>
      <c r="M4" s="188"/>
      <c r="N4" s="188"/>
      <c r="O4" s="188"/>
      <c r="P4" s="188"/>
      <c r="Q4" s="26"/>
      <c r="R4" s="28"/>
    </row>
    <row r="5" spans="1:237" s="17" customFormat="1" ht="10.199999999999999" customHeight="1" x14ac:dyDescent="0.25">
      <c r="A5" s="181" t="s">
        <v>0</v>
      </c>
      <c r="B5" s="182"/>
      <c r="C5" s="183" t="str">
        <f>IF(KOPTAME!C11="","",KOPTAME!C11)</f>
        <v>Tukuma novada Dome</v>
      </c>
      <c r="D5" s="183"/>
      <c r="E5" s="183"/>
      <c r="F5" s="183"/>
      <c r="G5" s="183"/>
      <c r="H5" s="183"/>
      <c r="I5" s="183"/>
      <c r="J5" s="183"/>
      <c r="K5" s="183"/>
      <c r="L5" s="183"/>
      <c r="M5" s="183"/>
      <c r="N5" s="183"/>
      <c r="O5" s="183"/>
      <c r="P5" s="183"/>
      <c r="Q5" s="20"/>
      <c r="R5" s="33"/>
    </row>
    <row r="6" spans="1:237" s="17" customFormat="1" ht="10.199999999999999" customHeight="1" x14ac:dyDescent="0.25">
      <c r="A6" s="181" t="s">
        <v>1</v>
      </c>
      <c r="B6" s="181"/>
      <c r="C6" s="189">
        <f>IF(KOPTAME!C12="","",KOPTAME!C12)</f>
        <v>90000050970</v>
      </c>
      <c r="D6" s="189"/>
      <c r="E6" s="189"/>
      <c r="F6" s="189"/>
      <c r="G6" s="189"/>
      <c r="H6" s="189"/>
      <c r="I6" s="189"/>
      <c r="J6" s="189"/>
      <c r="K6" s="189"/>
      <c r="L6" s="189"/>
      <c r="M6" s="189"/>
      <c r="N6" s="189"/>
      <c r="O6" s="189"/>
      <c r="P6" s="189"/>
      <c r="Q6" s="20"/>
      <c r="R6" s="33"/>
    </row>
    <row r="7" spans="1:237" s="17" customFormat="1" x14ac:dyDescent="0.25">
      <c r="A7" s="181" t="s">
        <v>2</v>
      </c>
      <c r="B7" s="181"/>
      <c r="C7" s="189" t="str">
        <f>IF(KOPTAME!C13="","",KOPTAME!C13)</f>
        <v>Talsu iela 4, Tukums, Tukuma novads, LV-3101</v>
      </c>
      <c r="D7" s="189"/>
      <c r="E7" s="189"/>
      <c r="F7" s="189"/>
      <c r="G7" s="189"/>
      <c r="H7" s="189"/>
      <c r="I7" s="189"/>
      <c r="J7" s="189"/>
      <c r="K7" s="189"/>
      <c r="L7" s="189"/>
      <c r="M7" s="189"/>
      <c r="N7" s="189"/>
      <c r="O7" s="189"/>
      <c r="P7" s="189"/>
      <c r="Q7" s="20"/>
      <c r="R7" s="33"/>
    </row>
    <row r="8" spans="1:237" s="17" customFormat="1" ht="10.199999999999999" customHeight="1" x14ac:dyDescent="0.25">
      <c r="A8" s="181" t="s">
        <v>3</v>
      </c>
      <c r="B8" s="182"/>
      <c r="C8" s="183"/>
      <c r="D8" s="183"/>
      <c r="E8" s="183"/>
      <c r="F8" s="183"/>
      <c r="G8" s="183"/>
      <c r="H8" s="183"/>
      <c r="I8" s="183"/>
      <c r="J8" s="183"/>
      <c r="K8" s="183"/>
      <c r="L8" s="183"/>
      <c r="M8" s="183"/>
      <c r="N8" s="183"/>
      <c r="O8" s="183"/>
      <c r="P8" s="183"/>
      <c r="Q8" s="20"/>
      <c r="R8" s="33"/>
    </row>
    <row r="9" spans="1:237" s="17" customFormat="1" x14ac:dyDescent="0.25">
      <c r="A9" s="181" t="s">
        <v>1</v>
      </c>
      <c r="B9" s="181"/>
      <c r="C9" s="189"/>
      <c r="D9" s="189"/>
      <c r="E9" s="189"/>
      <c r="F9" s="189"/>
      <c r="G9" s="189"/>
      <c r="H9" s="189"/>
      <c r="I9" s="189"/>
      <c r="J9" s="189"/>
      <c r="K9" s="189"/>
      <c r="L9" s="189"/>
      <c r="M9" s="189"/>
      <c r="N9" s="189"/>
      <c r="O9" s="189"/>
      <c r="P9" s="189"/>
      <c r="Q9" s="20"/>
      <c r="R9" s="33"/>
    </row>
    <row r="10" spans="1:237" s="17" customFormat="1" x14ac:dyDescent="0.25">
      <c r="A10" s="181"/>
      <c r="B10" s="181"/>
      <c r="C10" s="189" t="str">
        <f>IF(KOPTAME!E16="","",KOPTAME!E16)</f>
        <v/>
      </c>
      <c r="D10" s="189"/>
      <c r="E10" s="189"/>
      <c r="F10" s="189"/>
      <c r="G10" s="189"/>
      <c r="H10" s="189"/>
      <c r="I10" s="189"/>
      <c r="J10" s="189"/>
      <c r="K10" s="189"/>
      <c r="L10" s="189"/>
      <c r="M10" s="189"/>
      <c r="N10" s="189"/>
      <c r="O10" s="189"/>
      <c r="P10" s="189"/>
      <c r="Q10" s="20"/>
      <c r="R10" s="33"/>
    </row>
    <row r="11" spans="1:237" s="18" customFormat="1" ht="9.75" customHeight="1" x14ac:dyDescent="0.25">
      <c r="A11" s="190" t="s">
        <v>4</v>
      </c>
      <c r="B11" s="190"/>
      <c r="C11" s="191" t="str">
        <f>IF(KOPTAME!$C$20=0,"",KOPTAME!$C$20)</f>
        <v>“SLAMPES DĪĶA TERITORIJAS LABIEKĀRTOŠANA"</v>
      </c>
      <c r="D11" s="191"/>
      <c r="E11" s="191"/>
      <c r="F11" s="191"/>
      <c r="G11" s="191"/>
      <c r="H11" s="191"/>
      <c r="I11" s="191"/>
      <c r="J11" s="191"/>
      <c r="K11" s="191"/>
      <c r="L11" s="191"/>
      <c r="M11" s="191"/>
      <c r="N11" s="191"/>
      <c r="O11" s="191"/>
      <c r="P11" s="191"/>
      <c r="Q11" s="20"/>
      <c r="R11" s="34"/>
      <c r="IB11" s="17"/>
      <c r="IC11" s="17"/>
    </row>
    <row r="12" spans="1:237" s="25" customFormat="1" x14ac:dyDescent="0.25">
      <c r="A12" s="190" t="s">
        <v>21</v>
      </c>
      <c r="B12" s="190"/>
      <c r="C12" s="192" t="str">
        <f>IF(KOPTAME!$C$21=0,"",KOPTAME!$C$21)</f>
        <v>Slampe, Slampes pagasts, Tukuma novads</v>
      </c>
      <c r="D12" s="192"/>
      <c r="E12" s="192"/>
      <c r="F12" s="192"/>
      <c r="G12" s="192"/>
      <c r="H12" s="192"/>
      <c r="I12" s="192"/>
      <c r="J12" s="192"/>
      <c r="K12" s="192"/>
      <c r="L12" s="192"/>
      <c r="M12" s="192"/>
      <c r="N12" s="192"/>
      <c r="O12" s="192"/>
      <c r="P12" s="192"/>
      <c r="Q12" s="26"/>
      <c r="R12" s="28"/>
    </row>
    <row r="13" spans="1:237" s="25" customFormat="1" hidden="1" x14ac:dyDescent="0.25">
      <c r="A13" s="190" t="s">
        <v>5</v>
      </c>
      <c r="B13" s="190"/>
      <c r="C13" s="191" t="str">
        <f>C11</f>
        <v>“SLAMPES DĪĶA TERITORIJAS LABIEKĀRTOŠANA"</v>
      </c>
      <c r="D13" s="191"/>
      <c r="E13" s="191"/>
      <c r="F13" s="191"/>
      <c r="G13" s="191"/>
      <c r="H13" s="191"/>
      <c r="I13" s="191"/>
      <c r="J13" s="191"/>
      <c r="K13" s="191"/>
      <c r="L13" s="191"/>
      <c r="M13" s="191"/>
      <c r="N13" s="191"/>
      <c r="O13" s="191"/>
      <c r="P13" s="191"/>
      <c r="Q13" s="26"/>
      <c r="R13" s="28"/>
    </row>
    <row r="14" spans="1:237" s="25" customFormat="1" ht="10.199999999999999" customHeight="1" x14ac:dyDescent="0.25">
      <c r="A14" s="190" t="str">
        <f>IF(KOPTAME!$A$22="","",KOPTAME!$A$22)</f>
        <v>Pasūtījuma Nr.:</v>
      </c>
      <c r="B14" s="190"/>
      <c r="C14" s="192"/>
      <c r="D14" s="192"/>
      <c r="E14" s="192"/>
      <c r="F14" s="192"/>
      <c r="G14" s="192"/>
      <c r="H14" s="192"/>
      <c r="I14" s="192"/>
      <c r="J14" s="192"/>
      <c r="K14" s="192"/>
      <c r="L14" s="192"/>
      <c r="M14" s="192"/>
      <c r="N14" s="192"/>
      <c r="O14" s="192"/>
      <c r="P14" s="192"/>
      <c r="Q14" s="26"/>
      <c r="R14" s="28"/>
    </row>
    <row r="15" spans="1:237" s="25" customFormat="1" hidden="1" x14ac:dyDescent="0.25">
      <c r="A15" s="184" t="str">
        <f>IF(KOPTAME!$A$23="","",KOPTAME!$A$23)</f>
        <v/>
      </c>
      <c r="B15" s="184"/>
      <c r="C15" s="195" t="str">
        <f>IF(KOPTAME!$C$23=0,"",KOPTAME!$C$23)</f>
        <v/>
      </c>
      <c r="D15" s="195"/>
      <c r="E15" s="195"/>
      <c r="F15" s="195"/>
      <c r="G15" s="195"/>
      <c r="H15" s="195"/>
      <c r="I15" s="195"/>
      <c r="J15" s="195"/>
      <c r="K15" s="195"/>
      <c r="L15" s="195"/>
      <c r="M15" s="195"/>
      <c r="N15" s="195"/>
      <c r="O15" s="195"/>
      <c r="P15" s="195"/>
      <c r="Q15" s="26"/>
      <c r="R15" s="28"/>
    </row>
    <row r="16" spans="1:237" s="25" customFormat="1" hidden="1" x14ac:dyDescent="0.25">
      <c r="A16" s="184" t="str">
        <f>IF(KOPTAME!$A$24="","",KOPTAME!$A$24)</f>
        <v/>
      </c>
      <c r="B16" s="184"/>
      <c r="C16" s="193" t="str">
        <f>IF(KOPTAME!$C$24="","",KOPTAME!$C$24)</f>
        <v/>
      </c>
      <c r="D16" s="193"/>
      <c r="E16" s="193"/>
      <c r="F16" s="193"/>
      <c r="G16" s="193"/>
      <c r="H16" s="193"/>
      <c r="I16" s="193"/>
      <c r="J16" s="193"/>
      <c r="K16" s="193"/>
      <c r="L16" s="193"/>
      <c r="M16" s="193"/>
      <c r="N16" s="193"/>
      <c r="O16" s="193"/>
      <c r="P16" s="193"/>
      <c r="Q16" s="26"/>
      <c r="R16" s="28"/>
    </row>
    <row r="17" spans="1:18" s="25" customFormat="1" x14ac:dyDescent="0.2">
      <c r="A17" s="184"/>
      <c r="B17" s="184"/>
      <c r="C17" s="53"/>
      <c r="D17" s="53"/>
      <c r="E17" s="53"/>
      <c r="F17" s="53"/>
      <c r="G17" s="53"/>
      <c r="H17" s="53"/>
      <c r="I17" s="53"/>
      <c r="J17" s="53"/>
      <c r="K17" s="194"/>
      <c r="L17" s="194"/>
      <c r="M17" s="194"/>
      <c r="N17" s="194"/>
      <c r="O17" s="194"/>
      <c r="P17" s="194"/>
      <c r="Q17" s="26"/>
      <c r="R17" s="28"/>
    </row>
    <row r="18" spans="1:18" s="25" customFormat="1" ht="12.75" customHeight="1" x14ac:dyDescent="0.25">
      <c r="A18" s="198" t="s">
        <v>6</v>
      </c>
      <c r="B18" s="198" t="s">
        <v>7</v>
      </c>
      <c r="C18" s="198" t="s">
        <v>8</v>
      </c>
      <c r="D18" s="198" t="s">
        <v>29</v>
      </c>
      <c r="E18" s="201" t="s">
        <v>30</v>
      </c>
      <c r="F18" s="198" t="s">
        <v>9</v>
      </c>
      <c r="G18" s="198"/>
      <c r="H18" s="198"/>
      <c r="I18" s="198"/>
      <c r="J18" s="198"/>
      <c r="K18" s="198"/>
      <c r="L18" s="198" t="s">
        <v>10</v>
      </c>
      <c r="M18" s="198"/>
      <c r="N18" s="198"/>
      <c r="O18" s="198"/>
      <c r="P18" s="199"/>
      <c r="Q18" s="26"/>
      <c r="R18" s="28"/>
    </row>
    <row r="19" spans="1:18" ht="49.5" customHeight="1" x14ac:dyDescent="0.25">
      <c r="A19" s="198"/>
      <c r="B19" s="198"/>
      <c r="C19" s="198"/>
      <c r="D19" s="198"/>
      <c r="E19" s="201"/>
      <c r="F19" s="120" t="s">
        <v>31</v>
      </c>
      <c r="G19" s="120" t="s">
        <v>86</v>
      </c>
      <c r="H19" s="120" t="s">
        <v>87</v>
      </c>
      <c r="I19" s="120" t="s">
        <v>88</v>
      </c>
      <c r="J19" s="120" t="s">
        <v>89</v>
      </c>
      <c r="K19" s="120" t="s">
        <v>90</v>
      </c>
      <c r="L19" s="120" t="s">
        <v>32</v>
      </c>
      <c r="M19" s="120" t="s">
        <v>87</v>
      </c>
      <c r="N19" s="120" t="s">
        <v>88</v>
      </c>
      <c r="O19" s="120" t="s">
        <v>89</v>
      </c>
      <c r="P19" s="120" t="s">
        <v>91</v>
      </c>
    </row>
    <row r="20" spans="1:18" x14ac:dyDescent="0.25">
      <c r="A20" s="120">
        <v>1</v>
      </c>
      <c r="B20" s="120">
        <v>2</v>
      </c>
      <c r="C20" s="120">
        <v>3</v>
      </c>
      <c r="D20" s="120">
        <v>4</v>
      </c>
      <c r="E20" s="42">
        <v>5</v>
      </c>
      <c r="F20" s="120">
        <v>6</v>
      </c>
      <c r="G20" s="120">
        <v>7</v>
      </c>
      <c r="H20" s="120">
        <v>8</v>
      </c>
      <c r="I20" s="120">
        <v>9</v>
      </c>
      <c r="J20" s="120">
        <v>10</v>
      </c>
      <c r="K20" s="120">
        <v>11</v>
      </c>
      <c r="L20" s="120">
        <v>12</v>
      </c>
      <c r="M20" s="120">
        <v>13</v>
      </c>
      <c r="N20" s="120">
        <v>14</v>
      </c>
      <c r="O20" s="120">
        <v>15</v>
      </c>
      <c r="P20" s="120">
        <v>16</v>
      </c>
    </row>
    <row r="21" spans="1:18" x14ac:dyDescent="0.25">
      <c r="A21" s="121" t="s">
        <v>46</v>
      </c>
      <c r="B21" s="57" t="s">
        <v>46</v>
      </c>
      <c r="C21" s="57" t="s">
        <v>46</v>
      </c>
      <c r="D21" s="58">
        <v>0</v>
      </c>
      <c r="E21" s="59"/>
      <c r="F21" s="60">
        <v>0</v>
      </c>
      <c r="G21" s="60">
        <v>0</v>
      </c>
      <c r="H21" s="61" t="str">
        <f t="shared" ref="H21" si="0">IF($E21="","",ROUND(F21*G21,2))</f>
        <v/>
      </c>
      <c r="I21" s="60">
        <v>0</v>
      </c>
      <c r="J21" s="60">
        <v>0</v>
      </c>
      <c r="K21" s="61" t="str">
        <f t="shared" ref="K21" si="1">IF($E21="","",H21+I21+J21)</f>
        <v/>
      </c>
      <c r="L21" s="62"/>
      <c r="M21" s="62"/>
      <c r="N21" s="62"/>
      <c r="O21" s="62"/>
      <c r="P21" s="62"/>
      <c r="R21" s="35"/>
    </row>
    <row r="22" spans="1:18" x14ac:dyDescent="0.25">
      <c r="A22" s="121" t="s">
        <v>54</v>
      </c>
      <c r="B22" s="122" t="s">
        <v>76</v>
      </c>
      <c r="C22" s="57" t="s">
        <v>77</v>
      </c>
      <c r="D22" s="58">
        <v>0</v>
      </c>
      <c r="E22" s="59"/>
      <c r="F22" s="60"/>
      <c r="G22" s="60"/>
      <c r="H22" s="61"/>
      <c r="I22" s="60"/>
      <c r="J22" s="60"/>
      <c r="K22" s="61"/>
      <c r="L22" s="62"/>
      <c r="M22" s="62"/>
      <c r="N22" s="62"/>
      <c r="O22" s="62"/>
      <c r="P22" s="62"/>
      <c r="R22" s="35"/>
    </row>
    <row r="23" spans="1:18" x14ac:dyDescent="0.25">
      <c r="A23" s="123" t="s">
        <v>55</v>
      </c>
      <c r="B23" s="124" t="s">
        <v>135</v>
      </c>
      <c r="C23" s="63" t="s">
        <v>136</v>
      </c>
      <c r="D23" s="58" t="s">
        <v>38</v>
      </c>
      <c r="E23" s="59">
        <v>10</v>
      </c>
      <c r="F23" s="60"/>
      <c r="G23" s="60"/>
      <c r="H23" s="61"/>
      <c r="I23" s="60"/>
      <c r="J23" s="60"/>
      <c r="K23" s="61"/>
      <c r="L23" s="60"/>
      <c r="M23" s="60"/>
      <c r="N23" s="60"/>
      <c r="O23" s="60"/>
      <c r="P23" s="60"/>
      <c r="Q23" s="21"/>
      <c r="R23" s="35"/>
    </row>
    <row r="24" spans="1:18" x14ac:dyDescent="0.25">
      <c r="A24" s="123" t="s">
        <v>56</v>
      </c>
      <c r="B24" s="124" t="s">
        <v>137</v>
      </c>
      <c r="C24" s="63" t="s">
        <v>138</v>
      </c>
      <c r="D24" s="58" t="s">
        <v>39</v>
      </c>
      <c r="E24" s="59">
        <v>76</v>
      </c>
      <c r="F24" s="60"/>
      <c r="G24" s="60"/>
      <c r="H24" s="61"/>
      <c r="I24" s="60"/>
      <c r="J24" s="60"/>
      <c r="K24" s="61"/>
      <c r="L24" s="60"/>
      <c r="M24" s="60"/>
      <c r="N24" s="60"/>
      <c r="O24" s="60"/>
      <c r="P24" s="60"/>
      <c r="Q24" s="21"/>
      <c r="R24" s="35"/>
    </row>
    <row r="25" spans="1:18" x14ac:dyDescent="0.25">
      <c r="A25" s="123" t="s">
        <v>92</v>
      </c>
      <c r="B25" s="124" t="s">
        <v>139</v>
      </c>
      <c r="C25" s="63" t="s">
        <v>140</v>
      </c>
      <c r="D25" s="58" t="s">
        <v>39</v>
      </c>
      <c r="E25" s="59">
        <v>168</v>
      </c>
      <c r="F25" s="60"/>
      <c r="G25" s="60"/>
      <c r="H25" s="61"/>
      <c r="I25" s="60"/>
      <c r="J25" s="60"/>
      <c r="K25" s="61"/>
      <c r="L25" s="60"/>
      <c r="M25" s="60"/>
      <c r="N25" s="60"/>
      <c r="O25" s="60"/>
      <c r="P25" s="60"/>
      <c r="Q25" s="21"/>
      <c r="R25" s="35"/>
    </row>
    <row r="26" spans="1:18" x14ac:dyDescent="0.25">
      <c r="A26" s="123" t="s">
        <v>96</v>
      </c>
      <c r="B26" s="124" t="s">
        <v>141</v>
      </c>
      <c r="C26" s="63" t="s">
        <v>142</v>
      </c>
      <c r="D26" s="58" t="s">
        <v>39</v>
      </c>
      <c r="E26" s="59">
        <v>152</v>
      </c>
      <c r="F26" s="60"/>
      <c r="G26" s="60"/>
      <c r="H26" s="61"/>
      <c r="I26" s="60"/>
      <c r="J26" s="60"/>
      <c r="K26" s="61"/>
      <c r="L26" s="60"/>
      <c r="M26" s="60"/>
      <c r="N26" s="60"/>
      <c r="O26" s="60"/>
      <c r="P26" s="60"/>
      <c r="Q26" s="21"/>
      <c r="R26" s="35"/>
    </row>
    <row r="27" spans="1:18" s="19" customFormat="1" x14ac:dyDescent="0.25">
      <c r="A27" s="123" t="s">
        <v>143</v>
      </c>
      <c r="B27" s="124" t="s">
        <v>144</v>
      </c>
      <c r="C27" s="63" t="s">
        <v>145</v>
      </c>
      <c r="D27" s="58" t="s">
        <v>37</v>
      </c>
      <c r="E27" s="59">
        <v>3</v>
      </c>
      <c r="F27" s="60"/>
      <c r="G27" s="60"/>
      <c r="H27" s="61"/>
      <c r="I27" s="60"/>
      <c r="J27" s="60"/>
      <c r="K27" s="61"/>
      <c r="L27" s="60"/>
      <c r="M27" s="60"/>
      <c r="N27" s="60"/>
      <c r="O27" s="60"/>
      <c r="P27" s="60"/>
      <c r="Q27" s="21"/>
      <c r="R27" s="35"/>
    </row>
    <row r="28" spans="1:18" s="19" customFormat="1" x14ac:dyDescent="0.25">
      <c r="A28" s="121" t="s">
        <v>46</v>
      </c>
      <c r="B28" s="57"/>
      <c r="C28" s="57" t="s">
        <v>46</v>
      </c>
      <c r="D28" s="58">
        <v>0</v>
      </c>
      <c r="E28" s="59"/>
      <c r="F28" s="60"/>
      <c r="G28" s="60"/>
      <c r="H28" s="61"/>
      <c r="I28" s="60"/>
      <c r="J28" s="60"/>
      <c r="K28" s="61"/>
      <c r="L28" s="62"/>
      <c r="M28" s="62"/>
      <c r="N28" s="62"/>
      <c r="O28" s="62"/>
      <c r="P28" s="62"/>
      <c r="Q28" s="21"/>
      <c r="R28" s="35"/>
    </row>
    <row r="29" spans="1:18" x14ac:dyDescent="0.25">
      <c r="A29" s="121" t="s">
        <v>57</v>
      </c>
      <c r="B29" s="122" t="s">
        <v>41</v>
      </c>
      <c r="C29" s="57" t="s">
        <v>48</v>
      </c>
      <c r="D29" s="58">
        <v>0</v>
      </c>
      <c r="E29" s="59"/>
      <c r="F29" s="60"/>
      <c r="G29" s="60"/>
      <c r="H29" s="61"/>
      <c r="I29" s="60"/>
      <c r="J29" s="60"/>
      <c r="K29" s="61"/>
      <c r="L29" s="62"/>
      <c r="M29" s="62"/>
      <c r="N29" s="62"/>
      <c r="O29" s="62"/>
      <c r="P29" s="62"/>
      <c r="R29" s="35"/>
    </row>
    <row r="30" spans="1:18" s="19" customFormat="1" x14ac:dyDescent="0.25">
      <c r="A30" s="123" t="s">
        <v>58</v>
      </c>
      <c r="B30" s="124" t="s">
        <v>127</v>
      </c>
      <c r="C30" s="63" t="s">
        <v>128</v>
      </c>
      <c r="D30" s="58" t="s">
        <v>37</v>
      </c>
      <c r="E30" s="59">
        <v>1</v>
      </c>
      <c r="F30" s="60"/>
      <c r="G30" s="60"/>
      <c r="H30" s="61"/>
      <c r="I30" s="60"/>
      <c r="J30" s="60"/>
      <c r="K30" s="61"/>
      <c r="L30" s="60"/>
      <c r="M30" s="60"/>
      <c r="N30" s="60"/>
      <c r="O30" s="60"/>
      <c r="P30" s="60"/>
      <c r="Q30" s="21"/>
      <c r="R30" s="35"/>
    </row>
    <row r="31" spans="1:18" s="19" customFormat="1" x14ac:dyDescent="0.25">
      <c r="A31" s="123" t="s">
        <v>59</v>
      </c>
      <c r="B31" s="124" t="s">
        <v>146</v>
      </c>
      <c r="C31" s="63" t="s">
        <v>147</v>
      </c>
      <c r="D31" s="58" t="s">
        <v>37</v>
      </c>
      <c r="E31" s="59">
        <v>44</v>
      </c>
      <c r="F31" s="60"/>
      <c r="G31" s="60"/>
      <c r="H31" s="61"/>
      <c r="I31" s="60"/>
      <c r="J31" s="60"/>
      <c r="K31" s="61"/>
      <c r="L31" s="60"/>
      <c r="M31" s="60"/>
      <c r="N31" s="60"/>
      <c r="O31" s="60"/>
      <c r="P31" s="60"/>
      <c r="Q31" s="21"/>
      <c r="R31" s="35"/>
    </row>
    <row r="32" spans="1:18" s="19" customFormat="1" ht="20.399999999999999" x14ac:dyDescent="0.25">
      <c r="A32" s="123" t="s">
        <v>60</v>
      </c>
      <c r="B32" s="124" t="s">
        <v>113</v>
      </c>
      <c r="C32" s="63" t="s">
        <v>114</v>
      </c>
      <c r="D32" s="58" t="s">
        <v>70</v>
      </c>
      <c r="E32" s="59">
        <v>1</v>
      </c>
      <c r="F32" s="60"/>
      <c r="G32" s="60"/>
      <c r="H32" s="61"/>
      <c r="I32" s="60"/>
      <c r="J32" s="60"/>
      <c r="K32" s="61"/>
      <c r="L32" s="60"/>
      <c r="M32" s="60"/>
      <c r="N32" s="60"/>
      <c r="O32" s="60"/>
      <c r="P32" s="60"/>
      <c r="Q32" s="21"/>
      <c r="R32" s="35"/>
    </row>
    <row r="33" spans="1:18" s="19" customFormat="1" x14ac:dyDescent="0.25">
      <c r="A33" s="123" t="s">
        <v>100</v>
      </c>
      <c r="B33" s="124" t="s">
        <v>148</v>
      </c>
      <c r="C33" s="63" t="s">
        <v>149</v>
      </c>
      <c r="D33" s="58" t="s">
        <v>39</v>
      </c>
      <c r="E33" s="59">
        <v>400</v>
      </c>
      <c r="F33" s="60"/>
      <c r="G33" s="60"/>
      <c r="H33" s="61"/>
      <c r="I33" s="60"/>
      <c r="J33" s="60"/>
      <c r="K33" s="61"/>
      <c r="L33" s="60"/>
      <c r="M33" s="60"/>
      <c r="N33" s="60"/>
      <c r="O33" s="60"/>
      <c r="P33" s="60"/>
      <c r="Q33" s="21"/>
      <c r="R33" s="35"/>
    </row>
    <row r="34" spans="1:18" s="19" customFormat="1" x14ac:dyDescent="0.25">
      <c r="A34" s="123" t="s">
        <v>101</v>
      </c>
      <c r="B34" s="124" t="s">
        <v>150</v>
      </c>
      <c r="C34" s="63" t="s">
        <v>151</v>
      </c>
      <c r="D34" s="58" t="s">
        <v>39</v>
      </c>
      <c r="E34" s="59">
        <v>1800</v>
      </c>
      <c r="F34" s="60"/>
      <c r="G34" s="60"/>
      <c r="H34" s="61"/>
      <c r="I34" s="60"/>
      <c r="J34" s="60"/>
      <c r="K34" s="61"/>
      <c r="L34" s="60"/>
      <c r="M34" s="60"/>
      <c r="N34" s="60"/>
      <c r="O34" s="60"/>
      <c r="P34" s="60"/>
      <c r="Q34" s="21"/>
      <c r="R34" s="35"/>
    </row>
    <row r="35" spans="1:18" s="19" customFormat="1" x14ac:dyDescent="0.25">
      <c r="A35" s="123" t="s">
        <v>102</v>
      </c>
      <c r="B35" s="124" t="s">
        <v>152</v>
      </c>
      <c r="C35" s="63" t="s">
        <v>153</v>
      </c>
      <c r="D35" s="58" t="s">
        <v>40</v>
      </c>
      <c r="E35" s="59">
        <v>40</v>
      </c>
      <c r="F35" s="60"/>
      <c r="G35" s="60"/>
      <c r="H35" s="61"/>
      <c r="I35" s="60"/>
      <c r="J35" s="60"/>
      <c r="K35" s="61"/>
      <c r="L35" s="60"/>
      <c r="M35" s="60"/>
      <c r="N35" s="60"/>
      <c r="O35" s="60"/>
      <c r="P35" s="60"/>
      <c r="Q35" s="21"/>
      <c r="R35" s="35"/>
    </row>
    <row r="36" spans="1:18" s="19" customFormat="1" x14ac:dyDescent="0.25">
      <c r="A36" s="121" t="s">
        <v>46</v>
      </c>
      <c r="B36" s="57"/>
      <c r="C36" s="57" t="s">
        <v>46</v>
      </c>
      <c r="D36" s="58">
        <v>0</v>
      </c>
      <c r="E36" s="59"/>
      <c r="F36" s="60"/>
      <c r="G36" s="60"/>
      <c r="H36" s="61"/>
      <c r="I36" s="60"/>
      <c r="J36" s="60"/>
      <c r="K36" s="61"/>
      <c r="L36" s="62"/>
      <c r="M36" s="62"/>
      <c r="N36" s="62"/>
      <c r="O36" s="62"/>
      <c r="P36" s="62"/>
      <c r="Q36" s="21"/>
      <c r="R36" s="35"/>
    </row>
    <row r="37" spans="1:18" s="19" customFormat="1" x14ac:dyDescent="0.25">
      <c r="A37" s="121" t="s">
        <v>61</v>
      </c>
      <c r="B37" s="57" t="s">
        <v>42</v>
      </c>
      <c r="C37" s="57" t="s">
        <v>49</v>
      </c>
      <c r="D37" s="58">
        <v>0</v>
      </c>
      <c r="E37" s="59"/>
      <c r="F37" s="60"/>
      <c r="G37" s="60"/>
      <c r="H37" s="61"/>
      <c r="I37" s="60"/>
      <c r="J37" s="60"/>
      <c r="K37" s="61"/>
      <c r="L37" s="62"/>
      <c r="M37" s="62"/>
      <c r="N37" s="62"/>
      <c r="O37" s="62"/>
      <c r="P37" s="62"/>
      <c r="Q37" s="21"/>
      <c r="R37" s="35"/>
    </row>
    <row r="38" spans="1:18" s="19" customFormat="1" x14ac:dyDescent="0.25">
      <c r="A38" s="123" t="s">
        <v>62</v>
      </c>
      <c r="B38" s="124" t="s">
        <v>154</v>
      </c>
      <c r="C38" s="63" t="s">
        <v>155</v>
      </c>
      <c r="D38" s="58" t="s">
        <v>39</v>
      </c>
      <c r="E38" s="59">
        <v>594</v>
      </c>
      <c r="F38" s="60"/>
      <c r="G38" s="60"/>
      <c r="H38" s="61"/>
      <c r="I38" s="60"/>
      <c r="J38" s="60"/>
      <c r="K38" s="61"/>
      <c r="L38" s="60"/>
      <c r="M38" s="60"/>
      <c r="N38" s="60"/>
      <c r="O38" s="60"/>
      <c r="P38" s="60"/>
      <c r="Q38" s="21"/>
      <c r="R38" s="35"/>
    </row>
    <row r="39" spans="1:18" x14ac:dyDescent="0.25">
      <c r="A39" s="125" t="s">
        <v>46</v>
      </c>
      <c r="B39" s="126"/>
      <c r="C39" s="64" t="s">
        <v>93</v>
      </c>
      <c r="D39" s="65" t="s">
        <v>40</v>
      </c>
      <c r="E39" s="66">
        <v>178</v>
      </c>
      <c r="F39" s="67"/>
      <c r="G39" s="67"/>
      <c r="H39" s="68"/>
      <c r="I39" s="67"/>
      <c r="J39" s="67"/>
      <c r="K39" s="68"/>
      <c r="L39" s="67"/>
      <c r="M39" s="67"/>
      <c r="N39" s="67"/>
      <c r="O39" s="67"/>
      <c r="P39" s="67"/>
      <c r="Q39" s="21"/>
      <c r="R39" s="35"/>
    </row>
    <row r="40" spans="1:18" s="19" customFormat="1" x14ac:dyDescent="0.25">
      <c r="A40" s="123" t="s">
        <v>106</v>
      </c>
      <c r="B40" s="124" t="s">
        <v>156</v>
      </c>
      <c r="C40" s="63" t="s">
        <v>157</v>
      </c>
      <c r="D40" s="58" t="s">
        <v>39</v>
      </c>
      <c r="E40" s="59">
        <v>642</v>
      </c>
      <c r="F40" s="60"/>
      <c r="G40" s="60"/>
      <c r="H40" s="61"/>
      <c r="I40" s="60"/>
      <c r="J40" s="60"/>
      <c r="K40" s="61"/>
      <c r="L40" s="60"/>
      <c r="M40" s="60"/>
      <c r="N40" s="60"/>
      <c r="O40" s="60"/>
      <c r="P40" s="60"/>
      <c r="Q40" s="21"/>
      <c r="R40" s="35"/>
    </row>
    <row r="41" spans="1:18" x14ac:dyDescent="0.25">
      <c r="A41" s="125" t="s">
        <v>46</v>
      </c>
      <c r="B41" s="126"/>
      <c r="C41" s="64" t="s">
        <v>93</v>
      </c>
      <c r="D41" s="65" t="s">
        <v>40</v>
      </c>
      <c r="E41" s="66">
        <v>256.8</v>
      </c>
      <c r="F41" s="67"/>
      <c r="G41" s="67"/>
      <c r="H41" s="68"/>
      <c r="I41" s="67"/>
      <c r="J41" s="67"/>
      <c r="K41" s="68"/>
      <c r="L41" s="67"/>
      <c r="M41" s="67"/>
      <c r="N41" s="67"/>
      <c r="O41" s="67"/>
      <c r="P41" s="67"/>
      <c r="Q41" s="21"/>
      <c r="R41" s="35"/>
    </row>
    <row r="42" spans="1:18" s="19" customFormat="1" x14ac:dyDescent="0.25">
      <c r="A42" s="123" t="s">
        <v>107</v>
      </c>
      <c r="B42" s="124" t="s">
        <v>158</v>
      </c>
      <c r="C42" s="63" t="s">
        <v>159</v>
      </c>
      <c r="D42" s="58" t="s">
        <v>39</v>
      </c>
      <c r="E42" s="59">
        <v>420</v>
      </c>
      <c r="F42" s="60"/>
      <c r="G42" s="60"/>
      <c r="H42" s="61"/>
      <c r="I42" s="60"/>
      <c r="J42" s="60"/>
      <c r="K42" s="61"/>
      <c r="L42" s="60"/>
      <c r="M42" s="60"/>
      <c r="N42" s="60"/>
      <c r="O42" s="60"/>
      <c r="P42" s="60"/>
      <c r="Q42" s="21"/>
      <c r="R42" s="35"/>
    </row>
    <row r="43" spans="1:18" x14ac:dyDescent="0.25">
      <c r="A43" s="125" t="s">
        <v>46</v>
      </c>
      <c r="B43" s="126"/>
      <c r="C43" s="64" t="s">
        <v>103</v>
      </c>
      <c r="D43" s="65" t="s">
        <v>40</v>
      </c>
      <c r="E43" s="66">
        <v>63</v>
      </c>
      <c r="F43" s="67"/>
      <c r="G43" s="67"/>
      <c r="H43" s="68"/>
      <c r="I43" s="67"/>
      <c r="J43" s="67"/>
      <c r="K43" s="68"/>
      <c r="L43" s="67"/>
      <c r="M43" s="67"/>
      <c r="N43" s="67"/>
      <c r="O43" s="67"/>
      <c r="P43" s="67"/>
      <c r="Q43" s="21"/>
      <c r="R43" s="35"/>
    </row>
    <row r="44" spans="1:18" s="19" customFormat="1" x14ac:dyDescent="0.25">
      <c r="A44" s="123" t="s">
        <v>108</v>
      </c>
      <c r="B44" s="124" t="s">
        <v>160</v>
      </c>
      <c r="C44" s="63" t="s">
        <v>161</v>
      </c>
      <c r="D44" s="58" t="s">
        <v>39</v>
      </c>
      <c r="E44" s="59">
        <v>398</v>
      </c>
      <c r="F44" s="60"/>
      <c r="G44" s="60"/>
      <c r="H44" s="61"/>
      <c r="I44" s="60"/>
      <c r="J44" s="60"/>
      <c r="K44" s="61"/>
      <c r="L44" s="60"/>
      <c r="M44" s="60"/>
      <c r="N44" s="60"/>
      <c r="O44" s="60"/>
      <c r="P44" s="60"/>
      <c r="Q44" s="21"/>
      <c r="R44" s="35"/>
    </row>
    <row r="45" spans="1:18" x14ac:dyDescent="0.25">
      <c r="A45" s="125" t="s">
        <v>46</v>
      </c>
      <c r="B45" s="126"/>
      <c r="C45" s="64" t="s">
        <v>162</v>
      </c>
      <c r="D45" s="65" t="s">
        <v>40</v>
      </c>
      <c r="E45" s="66">
        <v>59.699999999999996</v>
      </c>
      <c r="F45" s="67"/>
      <c r="G45" s="67"/>
      <c r="H45" s="68"/>
      <c r="I45" s="67"/>
      <c r="J45" s="67"/>
      <c r="K45" s="68"/>
      <c r="L45" s="67"/>
      <c r="M45" s="67"/>
      <c r="N45" s="67"/>
      <c r="O45" s="67"/>
      <c r="P45" s="67"/>
      <c r="Q45" s="21"/>
      <c r="R45" s="35"/>
    </row>
    <row r="46" spans="1:18" s="19" customFormat="1" x14ac:dyDescent="0.25">
      <c r="A46" s="123" t="s">
        <v>109</v>
      </c>
      <c r="B46" s="124" t="s">
        <v>185</v>
      </c>
      <c r="C46" s="63" t="s">
        <v>186</v>
      </c>
      <c r="D46" s="58" t="s">
        <v>39</v>
      </c>
      <c r="E46" s="59">
        <v>456</v>
      </c>
      <c r="F46" s="60"/>
      <c r="G46" s="60"/>
      <c r="H46" s="61"/>
      <c r="I46" s="60"/>
      <c r="J46" s="60"/>
      <c r="K46" s="61"/>
      <c r="L46" s="60"/>
      <c r="M46" s="60"/>
      <c r="N46" s="60"/>
      <c r="O46" s="60"/>
      <c r="P46" s="60"/>
      <c r="Q46" s="21"/>
      <c r="R46" s="35"/>
    </row>
    <row r="47" spans="1:18" x14ac:dyDescent="0.25">
      <c r="A47" s="125" t="s">
        <v>46</v>
      </c>
      <c r="B47" s="126"/>
      <c r="C47" s="64" t="s">
        <v>97</v>
      </c>
      <c r="D47" s="65" t="s">
        <v>40</v>
      </c>
      <c r="E47" s="66">
        <v>91.2</v>
      </c>
      <c r="F47" s="67"/>
      <c r="G47" s="67"/>
      <c r="H47" s="68"/>
      <c r="I47" s="67"/>
      <c r="J47" s="67"/>
      <c r="K47" s="68"/>
      <c r="L47" s="67"/>
      <c r="M47" s="67"/>
      <c r="N47" s="67"/>
      <c r="O47" s="67"/>
      <c r="P47" s="67"/>
      <c r="Q47" s="21"/>
      <c r="R47" s="35"/>
    </row>
    <row r="48" spans="1:18" s="19" customFormat="1" x14ac:dyDescent="0.25">
      <c r="A48" s="123" t="s">
        <v>110</v>
      </c>
      <c r="B48" s="124" t="s">
        <v>163</v>
      </c>
      <c r="C48" s="63" t="s">
        <v>164</v>
      </c>
      <c r="D48" s="58" t="s">
        <v>39</v>
      </c>
      <c r="E48" s="59">
        <v>38</v>
      </c>
      <c r="F48" s="60"/>
      <c r="G48" s="60"/>
      <c r="H48" s="61"/>
      <c r="I48" s="60"/>
      <c r="J48" s="60"/>
      <c r="K48" s="61"/>
      <c r="L48" s="60"/>
      <c r="M48" s="60"/>
      <c r="N48" s="60"/>
      <c r="O48" s="60"/>
      <c r="P48" s="60"/>
      <c r="Q48" s="21"/>
      <c r="R48" s="35"/>
    </row>
    <row r="49" spans="1:18" x14ac:dyDescent="0.25">
      <c r="A49" s="125" t="s">
        <v>46</v>
      </c>
      <c r="B49" s="126"/>
      <c r="C49" s="64" t="s">
        <v>165</v>
      </c>
      <c r="D49" s="65" t="s">
        <v>40</v>
      </c>
      <c r="E49" s="66">
        <v>15.200000000000001</v>
      </c>
      <c r="F49" s="67"/>
      <c r="G49" s="67"/>
      <c r="H49" s="68"/>
      <c r="I49" s="67"/>
      <c r="J49" s="67"/>
      <c r="K49" s="68"/>
      <c r="L49" s="67"/>
      <c r="M49" s="67"/>
      <c r="N49" s="67"/>
      <c r="O49" s="67"/>
      <c r="P49" s="67"/>
      <c r="Q49" s="21"/>
      <c r="R49" s="35"/>
    </row>
    <row r="50" spans="1:18" s="19" customFormat="1" x14ac:dyDescent="0.25">
      <c r="A50" s="123" t="s">
        <v>111</v>
      </c>
      <c r="B50" s="124" t="s">
        <v>166</v>
      </c>
      <c r="C50" s="63" t="s">
        <v>167</v>
      </c>
      <c r="D50" s="58" t="s">
        <v>39</v>
      </c>
      <c r="E50" s="59">
        <v>152</v>
      </c>
      <c r="F50" s="60"/>
      <c r="G50" s="60"/>
      <c r="H50" s="61"/>
      <c r="I50" s="60"/>
      <c r="J50" s="60"/>
      <c r="K50" s="61"/>
      <c r="L50" s="60"/>
      <c r="M50" s="60"/>
      <c r="N50" s="60"/>
      <c r="O50" s="60"/>
      <c r="P50" s="60"/>
      <c r="Q50" s="21"/>
      <c r="R50" s="35"/>
    </row>
    <row r="51" spans="1:18" x14ac:dyDescent="0.25">
      <c r="A51" s="125" t="s">
        <v>46</v>
      </c>
      <c r="B51" s="126"/>
      <c r="C51" s="64" t="s">
        <v>168</v>
      </c>
      <c r="D51" s="65" t="s">
        <v>39</v>
      </c>
      <c r="E51" s="66">
        <v>152</v>
      </c>
      <c r="F51" s="67"/>
      <c r="G51" s="67"/>
      <c r="H51" s="68"/>
      <c r="I51" s="67"/>
      <c r="J51" s="67"/>
      <c r="K51" s="68"/>
      <c r="L51" s="67"/>
      <c r="M51" s="67"/>
      <c r="N51" s="67"/>
      <c r="O51" s="67"/>
      <c r="P51" s="67"/>
      <c r="Q51" s="21"/>
      <c r="R51" s="35"/>
    </row>
    <row r="52" spans="1:18" x14ac:dyDescent="0.25">
      <c r="A52" s="123" t="s">
        <v>112</v>
      </c>
      <c r="B52" s="124" t="s">
        <v>116</v>
      </c>
      <c r="C52" s="63" t="s">
        <v>117</v>
      </c>
      <c r="D52" s="58" t="s">
        <v>38</v>
      </c>
      <c r="E52" s="59">
        <v>475</v>
      </c>
      <c r="F52" s="60"/>
      <c r="G52" s="60"/>
      <c r="H52" s="61"/>
      <c r="I52" s="60"/>
      <c r="J52" s="60"/>
      <c r="K52" s="61"/>
      <c r="L52" s="60"/>
      <c r="M52" s="60"/>
      <c r="N52" s="60"/>
      <c r="O52" s="60"/>
      <c r="P52" s="60"/>
      <c r="Q52" s="21"/>
      <c r="R52" s="35"/>
    </row>
    <row r="53" spans="1:18" x14ac:dyDescent="0.25">
      <c r="A53" s="125" t="s">
        <v>46</v>
      </c>
      <c r="B53" s="126"/>
      <c r="C53" s="64" t="s">
        <v>118</v>
      </c>
      <c r="D53" s="65" t="s">
        <v>38</v>
      </c>
      <c r="E53" s="66">
        <v>475</v>
      </c>
      <c r="F53" s="67"/>
      <c r="G53" s="67"/>
      <c r="H53" s="68"/>
      <c r="I53" s="67"/>
      <c r="J53" s="67"/>
      <c r="K53" s="68"/>
      <c r="L53" s="67"/>
      <c r="M53" s="67"/>
      <c r="N53" s="67"/>
      <c r="O53" s="67"/>
      <c r="P53" s="67"/>
      <c r="Q53" s="21"/>
      <c r="R53" s="35"/>
    </row>
    <row r="54" spans="1:18" x14ac:dyDescent="0.25">
      <c r="A54" s="125" t="s">
        <v>46</v>
      </c>
      <c r="B54" s="126"/>
      <c r="C54" s="64" t="s">
        <v>115</v>
      </c>
      <c r="D54" s="65" t="s">
        <v>40</v>
      </c>
      <c r="E54" s="66">
        <v>19</v>
      </c>
      <c r="F54" s="67"/>
      <c r="G54" s="67"/>
      <c r="H54" s="68"/>
      <c r="I54" s="67"/>
      <c r="J54" s="67"/>
      <c r="K54" s="68"/>
      <c r="L54" s="67"/>
      <c r="M54" s="67"/>
      <c r="N54" s="67"/>
      <c r="O54" s="67"/>
      <c r="P54" s="67"/>
      <c r="Q54" s="21"/>
      <c r="R54" s="35"/>
    </row>
    <row r="55" spans="1:18" x14ac:dyDescent="0.25">
      <c r="A55" s="125" t="s">
        <v>46</v>
      </c>
      <c r="B55" s="126"/>
      <c r="C55" s="64" t="s">
        <v>97</v>
      </c>
      <c r="D55" s="65" t="s">
        <v>40</v>
      </c>
      <c r="E55" s="66">
        <v>9.5</v>
      </c>
      <c r="F55" s="67"/>
      <c r="G55" s="67"/>
      <c r="H55" s="68"/>
      <c r="I55" s="67"/>
      <c r="J55" s="67"/>
      <c r="K55" s="68"/>
      <c r="L55" s="67"/>
      <c r="M55" s="67"/>
      <c r="N55" s="67"/>
      <c r="O55" s="67"/>
      <c r="P55" s="67"/>
      <c r="Q55" s="21"/>
      <c r="R55" s="35"/>
    </row>
    <row r="56" spans="1:18" s="19" customFormat="1" x14ac:dyDescent="0.25">
      <c r="A56" s="123" t="s">
        <v>124</v>
      </c>
      <c r="B56" s="124" t="s">
        <v>119</v>
      </c>
      <c r="C56" s="63" t="s">
        <v>120</v>
      </c>
      <c r="D56" s="58" t="s">
        <v>39</v>
      </c>
      <c r="E56" s="59">
        <v>418</v>
      </c>
      <c r="F56" s="60"/>
      <c r="G56" s="60"/>
      <c r="H56" s="61"/>
      <c r="I56" s="60"/>
      <c r="J56" s="60"/>
      <c r="K56" s="61"/>
      <c r="L56" s="60"/>
      <c r="M56" s="60"/>
      <c r="N56" s="60"/>
      <c r="O56" s="60"/>
      <c r="P56" s="60"/>
      <c r="Q56" s="21"/>
      <c r="R56" s="35"/>
    </row>
    <row r="57" spans="1:18" x14ac:dyDescent="0.25">
      <c r="A57" s="125" t="s">
        <v>46</v>
      </c>
      <c r="B57" s="126"/>
      <c r="C57" s="64" t="s">
        <v>184</v>
      </c>
      <c r="D57" s="65" t="s">
        <v>40</v>
      </c>
      <c r="E57" s="66">
        <v>13</v>
      </c>
      <c r="F57" s="67"/>
      <c r="G57" s="67"/>
      <c r="H57" s="68"/>
      <c r="I57" s="67"/>
      <c r="J57" s="67"/>
      <c r="K57" s="68"/>
      <c r="L57" s="67"/>
      <c r="M57" s="67"/>
      <c r="N57" s="67"/>
      <c r="O57" s="67"/>
      <c r="P57" s="67"/>
      <c r="Q57" s="21"/>
      <c r="R57" s="35"/>
    </row>
    <row r="58" spans="1:18" x14ac:dyDescent="0.25">
      <c r="A58" s="123" t="s">
        <v>125</v>
      </c>
      <c r="B58" s="124" t="s">
        <v>122</v>
      </c>
      <c r="C58" s="63" t="s">
        <v>123</v>
      </c>
      <c r="D58" s="58" t="s">
        <v>39</v>
      </c>
      <c r="E58" s="59">
        <v>418</v>
      </c>
      <c r="F58" s="60"/>
      <c r="G58" s="60"/>
      <c r="H58" s="61"/>
      <c r="I58" s="60"/>
      <c r="J58" s="60"/>
      <c r="K58" s="61"/>
      <c r="L58" s="60"/>
      <c r="M58" s="60"/>
      <c r="N58" s="60"/>
      <c r="O58" s="60"/>
      <c r="P58" s="60"/>
      <c r="Q58" s="21"/>
      <c r="R58" s="35"/>
    </row>
    <row r="59" spans="1:18" x14ac:dyDescent="0.25">
      <c r="A59" s="125" t="s">
        <v>46</v>
      </c>
      <c r="B59" s="126"/>
      <c r="C59" s="64" t="s">
        <v>169</v>
      </c>
      <c r="D59" s="65" t="s">
        <v>39</v>
      </c>
      <c r="E59" s="66">
        <v>418</v>
      </c>
      <c r="F59" s="67"/>
      <c r="G59" s="67"/>
      <c r="H59" s="68"/>
      <c r="I59" s="67"/>
      <c r="J59" s="67"/>
      <c r="K59" s="68"/>
      <c r="L59" s="67"/>
      <c r="M59" s="67"/>
      <c r="N59" s="67"/>
      <c r="O59" s="67"/>
      <c r="P59" s="67"/>
      <c r="Q59" s="21"/>
      <c r="R59" s="35"/>
    </row>
    <row r="60" spans="1:18" x14ac:dyDescent="0.25">
      <c r="A60" s="123" t="s">
        <v>126</v>
      </c>
      <c r="B60" s="124" t="s">
        <v>170</v>
      </c>
      <c r="C60" s="63" t="s">
        <v>171</v>
      </c>
      <c r="D60" s="58" t="s">
        <v>39</v>
      </c>
      <c r="E60" s="59">
        <v>4</v>
      </c>
      <c r="F60" s="60"/>
      <c r="G60" s="60"/>
      <c r="H60" s="61"/>
      <c r="I60" s="60"/>
      <c r="J60" s="60"/>
      <c r="K60" s="61"/>
      <c r="L60" s="60"/>
      <c r="M60" s="60"/>
      <c r="N60" s="60"/>
      <c r="O60" s="60"/>
      <c r="P60" s="60"/>
      <c r="Q60" s="21"/>
      <c r="R60" s="35"/>
    </row>
    <row r="61" spans="1:18" x14ac:dyDescent="0.25">
      <c r="A61" s="125" t="s">
        <v>46</v>
      </c>
      <c r="B61" s="126"/>
      <c r="C61" s="64" t="s">
        <v>172</v>
      </c>
      <c r="D61" s="65" t="s">
        <v>40</v>
      </c>
      <c r="E61" s="66">
        <v>1.2</v>
      </c>
      <c r="F61" s="67"/>
      <c r="G61" s="67"/>
      <c r="H61" s="68"/>
      <c r="I61" s="67"/>
      <c r="J61" s="67"/>
      <c r="K61" s="68"/>
      <c r="L61" s="67"/>
      <c r="M61" s="67"/>
      <c r="N61" s="67"/>
      <c r="O61" s="67"/>
      <c r="P61" s="67"/>
      <c r="Q61" s="21"/>
      <c r="R61" s="35"/>
    </row>
    <row r="62" spans="1:18" x14ac:dyDescent="0.25">
      <c r="A62" s="125" t="s">
        <v>46</v>
      </c>
      <c r="B62" s="126"/>
      <c r="C62" s="64" t="s">
        <v>173</v>
      </c>
      <c r="D62" s="65" t="s">
        <v>40</v>
      </c>
      <c r="E62" s="66">
        <v>0.08</v>
      </c>
      <c r="F62" s="67"/>
      <c r="G62" s="67"/>
      <c r="H62" s="68"/>
      <c r="I62" s="67"/>
      <c r="J62" s="67"/>
      <c r="K62" s="68"/>
      <c r="L62" s="67"/>
      <c r="M62" s="67"/>
      <c r="N62" s="67"/>
      <c r="O62" s="67"/>
      <c r="P62" s="67"/>
      <c r="Q62" s="21"/>
      <c r="R62" s="35"/>
    </row>
    <row r="63" spans="1:18" s="19" customFormat="1" x14ac:dyDescent="0.25">
      <c r="A63" s="121" t="s">
        <v>46</v>
      </c>
      <c r="B63" s="57"/>
      <c r="C63" s="57" t="s">
        <v>46</v>
      </c>
      <c r="D63" s="58">
        <v>0</v>
      </c>
      <c r="E63" s="59"/>
      <c r="F63" s="60"/>
      <c r="G63" s="60"/>
      <c r="H63" s="61"/>
      <c r="I63" s="60"/>
      <c r="J63" s="60"/>
      <c r="K63" s="61"/>
      <c r="L63" s="62"/>
      <c r="M63" s="62"/>
      <c r="N63" s="62"/>
      <c r="O63" s="62"/>
      <c r="P63" s="62"/>
      <c r="Q63" s="21"/>
      <c r="R63" s="35"/>
    </row>
    <row r="64" spans="1:18" s="19" customFormat="1" x14ac:dyDescent="0.25">
      <c r="A64" s="121" t="s">
        <v>64</v>
      </c>
      <c r="B64" s="57" t="s">
        <v>104</v>
      </c>
      <c r="C64" s="57" t="s">
        <v>105</v>
      </c>
      <c r="D64" s="58">
        <v>0</v>
      </c>
      <c r="E64" s="59"/>
      <c r="F64" s="60"/>
      <c r="G64" s="60"/>
      <c r="H64" s="61"/>
      <c r="I64" s="60"/>
      <c r="J64" s="60"/>
      <c r="K64" s="61"/>
      <c r="L64" s="62"/>
      <c r="M64" s="62"/>
      <c r="N64" s="62"/>
      <c r="O64" s="62"/>
      <c r="P64" s="62"/>
      <c r="Q64" s="21"/>
      <c r="R64" s="35"/>
    </row>
    <row r="65" spans="1:18" s="19" customFormat="1" x14ac:dyDescent="0.25">
      <c r="A65" s="123" t="s">
        <v>65</v>
      </c>
      <c r="B65" s="124" t="s">
        <v>98</v>
      </c>
      <c r="C65" s="63" t="s">
        <v>99</v>
      </c>
      <c r="D65" s="58" t="s">
        <v>39</v>
      </c>
      <c r="E65" s="59">
        <v>2400</v>
      </c>
      <c r="F65" s="60"/>
      <c r="G65" s="60"/>
      <c r="H65" s="61"/>
      <c r="I65" s="60"/>
      <c r="J65" s="60"/>
      <c r="K65" s="61"/>
      <c r="L65" s="60"/>
      <c r="M65" s="60"/>
      <c r="N65" s="60"/>
      <c r="O65" s="60"/>
      <c r="P65" s="60"/>
      <c r="Q65" s="21"/>
      <c r="R65" s="35"/>
    </row>
    <row r="66" spans="1:18" x14ac:dyDescent="0.25">
      <c r="A66" s="125" t="s">
        <v>46</v>
      </c>
      <c r="B66" s="126"/>
      <c r="C66" s="64" t="s">
        <v>174</v>
      </c>
      <c r="D66" s="65" t="s">
        <v>40</v>
      </c>
      <c r="E66" s="66">
        <v>80</v>
      </c>
      <c r="F66" s="67"/>
      <c r="G66" s="67"/>
      <c r="H66" s="68"/>
      <c r="I66" s="67"/>
      <c r="J66" s="67"/>
      <c r="K66" s="68"/>
      <c r="L66" s="67"/>
      <c r="M66" s="67"/>
      <c r="N66" s="67"/>
      <c r="O66" s="67"/>
      <c r="P66" s="67"/>
      <c r="Q66" s="21"/>
      <c r="R66" s="35"/>
    </row>
    <row r="67" spans="1:18" x14ac:dyDescent="0.25">
      <c r="A67" s="125" t="s">
        <v>46</v>
      </c>
      <c r="B67" s="126"/>
      <c r="C67" s="64" t="s">
        <v>78</v>
      </c>
      <c r="D67" s="65" t="s">
        <v>40</v>
      </c>
      <c r="E67" s="66">
        <v>160</v>
      </c>
      <c r="F67" s="67"/>
      <c r="G67" s="67"/>
      <c r="H67" s="68"/>
      <c r="I67" s="67"/>
      <c r="J67" s="67"/>
      <c r="K67" s="68"/>
      <c r="L67" s="67"/>
      <c r="M67" s="67"/>
      <c r="N67" s="67"/>
      <c r="O67" s="67"/>
      <c r="P67" s="67"/>
      <c r="Q67" s="21"/>
      <c r="R67" s="35"/>
    </row>
    <row r="68" spans="1:18" x14ac:dyDescent="0.25">
      <c r="A68" s="125" t="s">
        <v>46</v>
      </c>
      <c r="B68" s="126"/>
      <c r="C68" s="64" t="s">
        <v>71</v>
      </c>
      <c r="D68" s="65" t="s">
        <v>72</v>
      </c>
      <c r="E68" s="66">
        <v>48</v>
      </c>
      <c r="F68" s="67"/>
      <c r="G68" s="67"/>
      <c r="H68" s="68"/>
      <c r="I68" s="67"/>
      <c r="J68" s="67"/>
      <c r="K68" s="68"/>
      <c r="L68" s="67"/>
      <c r="M68" s="67"/>
      <c r="N68" s="67"/>
      <c r="O68" s="67"/>
      <c r="P68" s="67"/>
      <c r="Q68" s="21"/>
      <c r="R68" s="35"/>
    </row>
    <row r="69" spans="1:18" x14ac:dyDescent="0.25">
      <c r="A69" s="123" t="s">
        <v>79</v>
      </c>
      <c r="B69" s="124" t="s">
        <v>175</v>
      </c>
      <c r="C69" s="63" t="s">
        <v>176</v>
      </c>
      <c r="D69" s="58" t="s">
        <v>37</v>
      </c>
      <c r="E69" s="59">
        <v>1</v>
      </c>
      <c r="F69" s="60"/>
      <c r="G69" s="60"/>
      <c r="H69" s="61"/>
      <c r="I69" s="60"/>
      <c r="J69" s="60"/>
      <c r="K69" s="61"/>
      <c r="L69" s="60"/>
      <c r="M69" s="60"/>
      <c r="N69" s="60"/>
      <c r="O69" s="60"/>
      <c r="P69" s="60"/>
      <c r="Q69" s="21"/>
      <c r="R69" s="35"/>
    </row>
    <row r="70" spans="1:18" x14ac:dyDescent="0.25">
      <c r="A70" s="125" t="s">
        <v>46</v>
      </c>
      <c r="B70" s="126"/>
      <c r="C70" s="64" t="s">
        <v>177</v>
      </c>
      <c r="D70" s="65" t="s">
        <v>37</v>
      </c>
      <c r="E70" s="66">
        <v>1</v>
      </c>
      <c r="F70" s="67"/>
      <c r="G70" s="67"/>
      <c r="H70" s="68"/>
      <c r="I70" s="67"/>
      <c r="J70" s="67"/>
      <c r="K70" s="68"/>
      <c r="L70" s="67"/>
      <c r="M70" s="67"/>
      <c r="N70" s="67"/>
      <c r="O70" s="67"/>
      <c r="P70" s="67"/>
      <c r="Q70" s="21"/>
      <c r="R70" s="35"/>
    </row>
    <row r="71" spans="1:18" x14ac:dyDescent="0.25">
      <c r="A71" s="125" t="s">
        <v>46</v>
      </c>
      <c r="B71" s="126"/>
      <c r="C71" s="64" t="s">
        <v>115</v>
      </c>
      <c r="D71" s="65" t="s">
        <v>40</v>
      </c>
      <c r="E71" s="66">
        <v>0.18</v>
      </c>
      <c r="F71" s="67"/>
      <c r="G71" s="67"/>
      <c r="H71" s="68"/>
      <c r="I71" s="67"/>
      <c r="J71" s="67"/>
      <c r="K71" s="68"/>
      <c r="L71" s="67"/>
      <c r="M71" s="67"/>
      <c r="N71" s="67"/>
      <c r="O71" s="67"/>
      <c r="P71" s="67"/>
      <c r="Q71" s="21"/>
      <c r="R71" s="35"/>
    </row>
    <row r="72" spans="1:18" x14ac:dyDescent="0.25">
      <c r="A72" s="123" t="s">
        <v>94</v>
      </c>
      <c r="B72" s="124" t="s">
        <v>178</v>
      </c>
      <c r="C72" s="63" t="s">
        <v>179</v>
      </c>
      <c r="D72" s="58" t="s">
        <v>37</v>
      </c>
      <c r="E72" s="59">
        <v>2</v>
      </c>
      <c r="F72" s="60"/>
      <c r="G72" s="60"/>
      <c r="H72" s="61"/>
      <c r="I72" s="60"/>
      <c r="J72" s="60"/>
      <c r="K72" s="61"/>
      <c r="L72" s="60"/>
      <c r="M72" s="60"/>
      <c r="N72" s="60"/>
      <c r="O72" s="60"/>
      <c r="P72" s="60"/>
      <c r="Q72" s="21"/>
      <c r="R72" s="35"/>
    </row>
    <row r="73" spans="1:18" x14ac:dyDescent="0.25">
      <c r="A73" s="125" t="s">
        <v>46</v>
      </c>
      <c r="B73" s="126"/>
      <c r="C73" s="64" t="s">
        <v>180</v>
      </c>
      <c r="D73" s="65" t="s">
        <v>37</v>
      </c>
      <c r="E73" s="66">
        <v>2</v>
      </c>
      <c r="F73" s="67"/>
      <c r="G73" s="67"/>
      <c r="H73" s="68"/>
      <c r="I73" s="67"/>
      <c r="J73" s="67"/>
      <c r="K73" s="68"/>
      <c r="L73" s="67"/>
      <c r="M73" s="67"/>
      <c r="N73" s="67"/>
      <c r="O73" s="67"/>
      <c r="P73" s="67"/>
      <c r="Q73" s="21"/>
      <c r="R73" s="35"/>
    </row>
    <row r="74" spans="1:18" x14ac:dyDescent="0.25">
      <c r="A74" s="123" t="s">
        <v>95</v>
      </c>
      <c r="B74" s="124" t="s">
        <v>181</v>
      </c>
      <c r="C74" s="63" t="s">
        <v>182</v>
      </c>
      <c r="D74" s="58" t="s">
        <v>37</v>
      </c>
      <c r="E74" s="59">
        <v>2</v>
      </c>
      <c r="F74" s="60"/>
      <c r="G74" s="60"/>
      <c r="H74" s="61"/>
      <c r="I74" s="60"/>
      <c r="J74" s="60"/>
      <c r="K74" s="61"/>
      <c r="L74" s="60"/>
      <c r="M74" s="60"/>
      <c r="N74" s="60"/>
      <c r="O74" s="60"/>
      <c r="P74" s="60"/>
      <c r="Q74" s="21"/>
      <c r="R74" s="35"/>
    </row>
    <row r="75" spans="1:18" x14ac:dyDescent="0.25">
      <c r="A75" s="125" t="s">
        <v>46</v>
      </c>
      <c r="B75" s="126"/>
      <c r="C75" s="64" t="s">
        <v>183</v>
      </c>
      <c r="D75" s="65" t="s">
        <v>37</v>
      </c>
      <c r="E75" s="66">
        <v>2</v>
      </c>
      <c r="F75" s="67"/>
      <c r="G75" s="67"/>
      <c r="H75" s="68"/>
      <c r="I75" s="67"/>
      <c r="J75" s="67"/>
      <c r="K75" s="68"/>
      <c r="L75" s="67"/>
      <c r="M75" s="67"/>
      <c r="N75" s="67"/>
      <c r="O75" s="67"/>
      <c r="P75" s="67"/>
      <c r="Q75" s="21"/>
      <c r="R75" s="35"/>
    </row>
    <row r="76" spans="1:18" s="19" customFormat="1" x14ac:dyDescent="0.25">
      <c r="A76" s="121" t="s">
        <v>46</v>
      </c>
      <c r="B76" s="57"/>
      <c r="C76" s="57" t="s">
        <v>46</v>
      </c>
      <c r="D76" s="58">
        <v>0</v>
      </c>
      <c r="E76" s="59"/>
      <c r="F76" s="60"/>
      <c r="G76" s="60"/>
      <c r="H76" s="61"/>
      <c r="I76" s="60"/>
      <c r="J76" s="60"/>
      <c r="K76" s="61"/>
      <c r="L76" s="62"/>
      <c r="M76" s="62"/>
      <c r="N76" s="62"/>
      <c r="O76" s="62"/>
      <c r="P76" s="62"/>
      <c r="Q76" s="21"/>
      <c r="R76" s="35"/>
    </row>
    <row r="77" spans="1:18" s="28" customFormat="1" ht="12.75" customHeight="1" x14ac:dyDescent="0.25">
      <c r="A77" s="70"/>
      <c r="B77" s="70" t="s">
        <v>36</v>
      </c>
      <c r="C77" s="70" t="s">
        <v>34</v>
      </c>
      <c r="D77" s="69"/>
      <c r="E77" s="70"/>
      <c r="F77" s="70"/>
      <c r="G77" s="70"/>
      <c r="H77" s="70"/>
      <c r="I77" s="70"/>
      <c r="J77" s="70"/>
      <c r="K77" s="70"/>
      <c r="L77" s="71"/>
      <c r="M77" s="71"/>
      <c r="N77" s="71"/>
      <c r="O77" s="71"/>
      <c r="P77" s="71"/>
      <c r="Q77" s="26"/>
    </row>
    <row r="78" spans="1:18" s="29" customFormat="1" ht="12.75" customHeight="1" x14ac:dyDescent="0.25">
      <c r="A78" s="70"/>
      <c r="B78" s="70"/>
      <c r="C78" s="130">
        <v>0.2409</v>
      </c>
      <c r="D78" s="72">
        <v>0</v>
      </c>
      <c r="E78" s="70"/>
      <c r="F78" s="70"/>
      <c r="G78" s="70"/>
      <c r="H78" s="70"/>
      <c r="I78" s="70"/>
      <c r="J78" s="70"/>
      <c r="K78" s="70"/>
      <c r="L78" s="71"/>
      <c r="M78" s="71"/>
      <c r="N78" s="71"/>
      <c r="O78" s="71"/>
      <c r="P78" s="70"/>
      <c r="Q78" s="30"/>
      <c r="R78" s="36"/>
    </row>
    <row r="79" spans="1:18" ht="12.75" customHeight="1" x14ac:dyDescent="0.25">
      <c r="A79" s="71"/>
      <c r="B79" s="71"/>
      <c r="C79" s="71" t="s">
        <v>35</v>
      </c>
      <c r="D79" s="73" t="s">
        <v>85</v>
      </c>
      <c r="E79" s="71"/>
      <c r="F79" s="71"/>
      <c r="G79" s="71"/>
      <c r="H79" s="71"/>
      <c r="I79" s="71"/>
      <c r="J79" s="71"/>
      <c r="K79" s="71"/>
      <c r="L79" s="71"/>
      <c r="M79" s="71"/>
      <c r="N79" s="71"/>
      <c r="O79" s="71"/>
      <c r="P79" s="70"/>
    </row>
    <row r="80" spans="1:18" ht="8.25" customHeight="1" x14ac:dyDescent="0.25">
      <c r="A80" s="55"/>
      <c r="B80" s="55"/>
      <c r="C80" s="55"/>
      <c r="D80" s="55"/>
      <c r="E80" s="56"/>
      <c r="F80" s="55"/>
      <c r="G80" s="55"/>
      <c r="H80" s="55"/>
      <c r="I80" s="55"/>
      <c r="J80" s="55"/>
      <c r="K80" s="55"/>
      <c r="L80" s="55"/>
      <c r="M80" s="55"/>
      <c r="N80" s="55"/>
      <c r="O80" s="55"/>
      <c r="P80" s="55"/>
    </row>
    <row r="81" spans="1:16" ht="55.5" customHeight="1" x14ac:dyDescent="0.25">
      <c r="A81" s="200" t="s">
        <v>121</v>
      </c>
      <c r="B81" s="200"/>
      <c r="C81" s="200"/>
      <c r="D81" s="200"/>
      <c r="E81" s="200"/>
      <c r="F81" s="200"/>
      <c r="G81" s="200"/>
      <c r="H81" s="200"/>
      <c r="I81" s="200"/>
      <c r="J81" s="200"/>
      <c r="K81" s="200"/>
      <c r="L81" s="200"/>
      <c r="M81" s="200"/>
      <c r="N81" s="200"/>
      <c r="O81" s="200"/>
      <c r="P81" s="200"/>
    </row>
    <row r="82" spans="1:16" ht="4.5" customHeight="1" x14ac:dyDescent="0.25">
      <c r="A82" s="55"/>
      <c r="B82" s="55"/>
      <c r="C82" s="55"/>
      <c r="D82" s="55"/>
      <c r="E82" s="56"/>
      <c r="F82" s="55"/>
      <c r="G82" s="55"/>
      <c r="H82" s="55"/>
      <c r="I82" s="55"/>
      <c r="J82" s="55"/>
      <c r="K82" s="55"/>
      <c r="L82" s="55"/>
      <c r="M82" s="55"/>
      <c r="N82" s="55"/>
      <c r="O82" s="55"/>
      <c r="P82" s="55"/>
    </row>
    <row r="83" spans="1:16" ht="14.25" customHeight="1" x14ac:dyDescent="0.25">
      <c r="A83" s="55"/>
      <c r="B83" s="55"/>
      <c r="C83" s="55"/>
      <c r="D83" s="55"/>
      <c r="E83" s="55"/>
      <c r="F83" s="161"/>
      <c r="G83" s="161"/>
      <c r="H83" s="160"/>
      <c r="I83" s="160"/>
      <c r="J83" s="160"/>
      <c r="K83" s="160"/>
      <c r="L83" s="160"/>
      <c r="M83" s="161"/>
      <c r="N83" s="161"/>
      <c r="O83" s="162"/>
      <c r="P83" s="162"/>
    </row>
    <row r="84" spans="1:16" ht="13.2" customHeight="1" x14ac:dyDescent="0.25">
      <c r="A84" s="55"/>
      <c r="B84" s="55"/>
      <c r="C84" s="55"/>
      <c r="D84" s="55"/>
      <c r="E84" s="55"/>
      <c r="F84" s="55"/>
      <c r="G84" s="55"/>
      <c r="H84" s="196"/>
      <c r="I84" s="196"/>
      <c r="J84" s="196"/>
      <c r="K84" s="196"/>
      <c r="L84" s="196"/>
      <c r="M84" s="55"/>
      <c r="N84" s="55"/>
      <c r="O84" s="55"/>
      <c r="P84" s="55"/>
    </row>
    <row r="85" spans="1:16" x14ac:dyDescent="0.25">
      <c r="E85" s="37"/>
      <c r="F85" s="38"/>
      <c r="G85" s="38"/>
      <c r="H85" s="38"/>
      <c r="I85" s="38"/>
      <c r="J85" s="38"/>
      <c r="K85" s="38"/>
      <c r="L85" s="38"/>
    </row>
    <row r="86" spans="1:16" x14ac:dyDescent="0.25">
      <c r="A86" s="197"/>
      <c r="B86" s="197"/>
      <c r="C86" s="197"/>
      <c r="D86" s="197"/>
      <c r="E86" s="197"/>
      <c r="F86" s="197"/>
      <c r="G86" s="197"/>
      <c r="H86" s="197"/>
      <c r="I86" s="197"/>
      <c r="J86" s="197"/>
      <c r="K86" s="197"/>
      <c r="L86" s="197"/>
      <c r="M86" s="197"/>
      <c r="N86" s="197"/>
      <c r="O86" s="197"/>
      <c r="P86" s="197"/>
    </row>
    <row r="88" spans="1:16" x14ac:dyDescent="0.25">
      <c r="C88" s="31"/>
      <c r="D88" s="31"/>
      <c r="E88" s="31"/>
      <c r="F88" s="31"/>
    </row>
    <row r="89" spans="1:16" x14ac:dyDescent="0.25">
      <c r="C89" s="31"/>
    </row>
    <row r="90" spans="1:16" x14ac:dyDescent="0.25">
      <c r="C90" s="31"/>
    </row>
    <row r="91" spans="1:16" x14ac:dyDescent="0.25">
      <c r="C91" s="31"/>
    </row>
    <row r="92" spans="1:16" x14ac:dyDescent="0.25">
      <c r="C92" s="31"/>
    </row>
    <row r="93" spans="1:16" x14ac:dyDescent="0.25">
      <c r="C93" s="31"/>
      <c r="J93" s="39"/>
      <c r="K93" s="39"/>
      <c r="L93" s="39"/>
    </row>
    <row r="94" spans="1:16" x14ac:dyDescent="0.25">
      <c r="C94" s="31"/>
    </row>
    <row r="95" spans="1:16" x14ac:dyDescent="0.25">
      <c r="C95" s="31"/>
    </row>
    <row r="96" spans="1:16" x14ac:dyDescent="0.25">
      <c r="C96" s="31"/>
    </row>
  </sheetData>
  <mergeCells count="45">
    <mergeCell ref="H84:L84"/>
    <mergeCell ref="A86:P86"/>
    <mergeCell ref="L18:P18"/>
    <mergeCell ref="A81:P81"/>
    <mergeCell ref="F83:G83"/>
    <mergeCell ref="M83:N83"/>
    <mergeCell ref="O83:P83"/>
    <mergeCell ref="H83:L83"/>
    <mergeCell ref="A18:A19"/>
    <mergeCell ref="B18:B19"/>
    <mergeCell ref="C18:C19"/>
    <mergeCell ref="D18:D19"/>
    <mergeCell ref="E18:E19"/>
    <mergeCell ref="F18:K18"/>
    <mergeCell ref="C13:P13"/>
    <mergeCell ref="A16:B16"/>
    <mergeCell ref="C16:P16"/>
    <mergeCell ref="A17:B17"/>
    <mergeCell ref="K17:P17"/>
    <mergeCell ref="C14:P14"/>
    <mergeCell ref="C15:P15"/>
    <mergeCell ref="A13:B13"/>
    <mergeCell ref="A14:B14"/>
    <mergeCell ref="A15:B15"/>
    <mergeCell ref="A6:B6"/>
    <mergeCell ref="C6:P6"/>
    <mergeCell ref="A7:B7"/>
    <mergeCell ref="C7:P7"/>
    <mergeCell ref="A8:B8"/>
    <mergeCell ref="C8:P8"/>
    <mergeCell ref="A9:B9"/>
    <mergeCell ref="C9:P9"/>
    <mergeCell ref="A10:B10"/>
    <mergeCell ref="C10:P10"/>
    <mergeCell ref="A12:B12"/>
    <mergeCell ref="A11:B11"/>
    <mergeCell ref="C11:P11"/>
    <mergeCell ref="C12:P12"/>
    <mergeCell ref="A5:B5"/>
    <mergeCell ref="C5:P5"/>
    <mergeCell ref="A1:B1"/>
    <mergeCell ref="C1:D1"/>
    <mergeCell ref="A2:P2"/>
    <mergeCell ref="A3:P3"/>
    <mergeCell ref="A4:P4"/>
  </mergeCells>
  <pageMargins left="0.59055118110236227" right="0.15748031496062992" top="0.69" bottom="0.35" header="3.937007874015748E-2" footer="0.2"/>
  <pageSetup paperSize="9" scale="76" firstPageNumber="0" fitToHeight="0" orientation="landscape" horizontalDpi="4294967293" r:id="rId1"/>
  <headerFooter>
    <oddFooter>&amp;C&amp;8Lapa &amp;P no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KOPTAME</vt:lpstr>
      <vt:lpstr>1</vt:lpstr>
      <vt:lpstr>1-1</vt:lpstr>
      <vt:lpstr>'1'!Print_Area</vt:lpstr>
      <vt:lpstr>'1-1'!Print_Area</vt:lpstr>
      <vt:lpstr>KOPTAME!Print_Area</vt:lpstr>
      <vt:lpstr>'1-1'!Print_Titles</vt:lpstr>
    </vt:vector>
  </TitlesOfParts>
  <Company>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DoubleM</dc:creator>
  <cp:lastModifiedBy>Gundega.Rugaja</cp:lastModifiedBy>
  <cp:lastPrinted>2018-02-06T10:45:57Z</cp:lastPrinted>
  <dcterms:created xsi:type="dcterms:W3CDTF">2009-11-03T21:27:17Z</dcterms:created>
  <dcterms:modified xsi:type="dcterms:W3CDTF">2018-03-08T07:06:35Z</dcterms:modified>
</cp:coreProperties>
</file>